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7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Sheet1!$A$2:$AJ$131</definedName>
  </definedNames>
  <calcPr calcId="145621"/>
</workbook>
</file>

<file path=xl/calcChain.xml><?xml version="1.0" encoding="utf-8"?>
<calcChain xmlns="http://schemas.openxmlformats.org/spreadsheetml/2006/main">
  <c r="AH72" i="1" l="1"/>
  <c r="AF72" i="1"/>
  <c r="AH71" i="1"/>
  <c r="AF71" i="1"/>
  <c r="AF126" i="1"/>
  <c r="AH126" i="1"/>
  <c r="AH59" i="1"/>
  <c r="AF59" i="1"/>
  <c r="AH67" i="1"/>
  <c r="AD67" i="1"/>
  <c r="AB67" i="1"/>
  <c r="Z67" i="1"/>
  <c r="U67" i="1"/>
  <c r="V67" i="1" s="1"/>
  <c r="W67" i="1" s="1"/>
  <c r="P67" i="1"/>
  <c r="Q67" i="1" s="1"/>
  <c r="R67" i="1" s="1"/>
  <c r="AH99" i="1"/>
  <c r="AF99" i="1"/>
  <c r="AI99" i="1" l="1"/>
  <c r="AI72" i="1"/>
  <c r="AI126" i="1"/>
  <c r="AI71" i="1"/>
  <c r="AI59" i="1"/>
  <c r="AE67" i="1"/>
  <c r="AF67" i="1" s="1"/>
  <c r="AI67" i="1" s="1"/>
  <c r="AH131" i="1"/>
  <c r="AF131" i="1"/>
  <c r="AH130" i="1"/>
  <c r="AF130" i="1"/>
  <c r="AH129" i="1"/>
  <c r="AF129" i="1"/>
  <c r="AH128" i="1"/>
  <c r="AF128" i="1"/>
  <c r="AH127" i="1"/>
  <c r="AF127" i="1"/>
  <c r="AH70" i="1"/>
  <c r="AF70" i="1"/>
  <c r="AH125" i="1"/>
  <c r="AD125" i="1"/>
  <c r="AB125" i="1"/>
  <c r="Z125" i="1"/>
  <c r="U125" i="1"/>
  <c r="V125" i="1" s="1"/>
  <c r="W125" i="1" s="1"/>
  <c r="P125" i="1"/>
  <c r="Q125" i="1" s="1"/>
  <c r="R125" i="1" s="1"/>
  <c r="AH124" i="1"/>
  <c r="AD124" i="1"/>
  <c r="AB124" i="1"/>
  <c r="Z124" i="1"/>
  <c r="U124" i="1"/>
  <c r="V124" i="1" s="1"/>
  <c r="W124" i="1" s="1"/>
  <c r="P124" i="1"/>
  <c r="Q124" i="1" s="1"/>
  <c r="R124" i="1" s="1"/>
  <c r="AH123" i="1"/>
  <c r="AF123" i="1"/>
  <c r="AH122" i="1"/>
  <c r="AF122" i="1"/>
  <c r="AH121" i="1"/>
  <c r="AF121" i="1"/>
  <c r="AH120" i="1"/>
  <c r="AF120" i="1"/>
  <c r="AH119" i="1"/>
  <c r="AF119" i="1"/>
  <c r="AH118" i="1"/>
  <c r="AF118" i="1"/>
  <c r="AH117" i="1"/>
  <c r="AF117" i="1"/>
  <c r="AH116" i="1"/>
  <c r="AF116" i="1"/>
  <c r="AH115" i="1"/>
  <c r="AF115" i="1"/>
  <c r="AH113" i="1"/>
  <c r="AD113" i="1"/>
  <c r="AB113" i="1"/>
  <c r="Z113" i="1"/>
  <c r="U113" i="1"/>
  <c r="V113" i="1" s="1"/>
  <c r="W113" i="1" s="1"/>
  <c r="P113" i="1"/>
  <c r="Q113" i="1" s="1"/>
  <c r="R113" i="1" s="1"/>
  <c r="AH112" i="1"/>
  <c r="AF112" i="1"/>
  <c r="AH111" i="1"/>
  <c r="AF111" i="1"/>
  <c r="AH110" i="1"/>
  <c r="AD110" i="1"/>
  <c r="AB110" i="1"/>
  <c r="Z110" i="1"/>
  <c r="U110" i="1"/>
  <c r="V110" i="1" s="1"/>
  <c r="W110" i="1" s="1"/>
  <c r="P110" i="1"/>
  <c r="Q110" i="1" s="1"/>
  <c r="R110" i="1" s="1"/>
  <c r="AH109" i="1"/>
  <c r="AD109" i="1"/>
  <c r="AB109" i="1"/>
  <c r="Z109" i="1"/>
  <c r="U109" i="1"/>
  <c r="V109" i="1" s="1"/>
  <c r="W109" i="1" s="1"/>
  <c r="P109" i="1"/>
  <c r="Q109" i="1" s="1"/>
  <c r="R109" i="1" s="1"/>
  <c r="AH108" i="1"/>
  <c r="AD108" i="1"/>
  <c r="AB108" i="1"/>
  <c r="Z108" i="1"/>
  <c r="U108" i="1"/>
  <c r="V108" i="1" s="1"/>
  <c r="W108" i="1" s="1"/>
  <c r="P108" i="1"/>
  <c r="Q108" i="1" s="1"/>
  <c r="R108" i="1" s="1"/>
  <c r="AH107" i="1"/>
  <c r="AD107" i="1"/>
  <c r="AB107" i="1"/>
  <c r="Z107" i="1"/>
  <c r="U107" i="1"/>
  <c r="V107" i="1" s="1"/>
  <c r="W107" i="1" s="1"/>
  <c r="P107" i="1"/>
  <c r="Q107" i="1" s="1"/>
  <c r="R107" i="1" s="1"/>
  <c r="AH105" i="1"/>
  <c r="AD105" i="1"/>
  <c r="AB105" i="1"/>
  <c r="Z105" i="1"/>
  <c r="U105" i="1"/>
  <c r="V105" i="1" s="1"/>
  <c r="W105" i="1" s="1"/>
  <c r="P105" i="1"/>
  <c r="Q105" i="1" s="1"/>
  <c r="R105" i="1" s="1"/>
  <c r="AH104" i="1"/>
  <c r="AF104" i="1"/>
  <c r="AH103" i="1"/>
  <c r="AD103" i="1"/>
  <c r="AB103" i="1"/>
  <c r="Z103" i="1"/>
  <c r="U103" i="1"/>
  <c r="V103" i="1" s="1"/>
  <c r="W103" i="1" s="1"/>
  <c r="P103" i="1"/>
  <c r="Q103" i="1" s="1"/>
  <c r="R103" i="1" s="1"/>
  <c r="AH102" i="1"/>
  <c r="AD102" i="1"/>
  <c r="AB102" i="1"/>
  <c r="Z102" i="1"/>
  <c r="U102" i="1"/>
  <c r="V102" i="1" s="1"/>
  <c r="W102" i="1" s="1"/>
  <c r="P102" i="1"/>
  <c r="Q102" i="1" s="1"/>
  <c r="R102" i="1" s="1"/>
  <c r="AH101" i="1"/>
  <c r="AD101" i="1"/>
  <c r="AB101" i="1"/>
  <c r="Z101" i="1"/>
  <c r="U101" i="1"/>
  <c r="V101" i="1" s="1"/>
  <c r="W101" i="1" s="1"/>
  <c r="P101" i="1"/>
  <c r="Q101" i="1" s="1"/>
  <c r="R101" i="1" s="1"/>
  <c r="AH100" i="1"/>
  <c r="AD100" i="1"/>
  <c r="AB100" i="1"/>
  <c r="Z100" i="1"/>
  <c r="U100" i="1"/>
  <c r="V100" i="1" s="1"/>
  <c r="W100" i="1" s="1"/>
  <c r="P100" i="1"/>
  <c r="Q100" i="1" s="1"/>
  <c r="R100" i="1" s="1"/>
  <c r="AH98" i="1"/>
  <c r="AF98" i="1"/>
  <c r="AH97" i="1"/>
  <c r="AF97" i="1"/>
  <c r="AH96" i="1"/>
  <c r="AF96" i="1"/>
  <c r="AH106" i="1"/>
  <c r="AF106" i="1"/>
  <c r="AH95" i="1"/>
  <c r="AF95" i="1"/>
  <c r="AH94" i="1"/>
  <c r="AF94" i="1"/>
  <c r="AH91" i="1"/>
  <c r="AF91" i="1"/>
  <c r="AH90" i="1"/>
  <c r="AF90" i="1"/>
  <c r="AH89" i="1"/>
  <c r="AF89" i="1"/>
  <c r="AH88" i="1"/>
  <c r="AF88" i="1"/>
  <c r="AH87" i="1"/>
  <c r="AF87" i="1"/>
  <c r="AH86" i="1"/>
  <c r="AD86" i="1"/>
  <c r="AB86" i="1"/>
  <c r="Z86" i="1"/>
  <c r="U86" i="1"/>
  <c r="V86" i="1" s="1"/>
  <c r="W86" i="1" s="1"/>
  <c r="P86" i="1"/>
  <c r="Q86" i="1" s="1"/>
  <c r="R86" i="1" s="1"/>
  <c r="AH85" i="1"/>
  <c r="AF85" i="1"/>
  <c r="AH84" i="1"/>
  <c r="AF84" i="1"/>
  <c r="AH83" i="1"/>
  <c r="AF83" i="1"/>
  <c r="AH82" i="1"/>
  <c r="AF82" i="1"/>
  <c r="AH81" i="1"/>
  <c r="AF81" i="1"/>
  <c r="AH80" i="1"/>
  <c r="AD80" i="1"/>
  <c r="AB80" i="1"/>
  <c r="Z80" i="1"/>
  <c r="U80" i="1"/>
  <c r="V80" i="1" s="1"/>
  <c r="W80" i="1" s="1"/>
  <c r="P80" i="1"/>
  <c r="Q80" i="1" s="1"/>
  <c r="R80" i="1" s="1"/>
  <c r="AH79" i="1"/>
  <c r="AF79" i="1"/>
  <c r="AH78" i="1"/>
  <c r="AF78" i="1"/>
  <c r="AH77" i="1"/>
  <c r="AF77" i="1"/>
  <c r="AH76" i="1"/>
  <c r="AF76" i="1"/>
  <c r="AH75" i="1"/>
  <c r="AD75" i="1"/>
  <c r="AB75" i="1"/>
  <c r="Z75" i="1"/>
  <c r="U75" i="1"/>
  <c r="V75" i="1" s="1"/>
  <c r="W75" i="1" s="1"/>
  <c r="P75" i="1"/>
  <c r="Q75" i="1" s="1"/>
  <c r="R75" i="1" s="1"/>
  <c r="AH74" i="1"/>
  <c r="AF74" i="1"/>
  <c r="AH73" i="1"/>
  <c r="Z73" i="1"/>
  <c r="U73" i="1"/>
  <c r="V73" i="1" s="1"/>
  <c r="W73" i="1" s="1"/>
  <c r="P73" i="1"/>
  <c r="Q73" i="1" s="1"/>
  <c r="R73" i="1" s="1"/>
  <c r="AH69" i="1"/>
  <c r="AF69" i="1"/>
  <c r="AH114" i="1"/>
  <c r="AF114" i="1"/>
  <c r="AH68" i="1"/>
  <c r="AF68" i="1"/>
  <c r="AH66" i="1"/>
  <c r="AF66" i="1"/>
  <c r="AH65" i="1"/>
  <c r="AF65" i="1"/>
  <c r="AH64" i="1"/>
  <c r="AF64" i="1"/>
  <c r="AH63" i="1"/>
  <c r="AF63" i="1"/>
  <c r="AH62" i="1"/>
  <c r="AF62" i="1"/>
  <c r="AH61" i="1"/>
  <c r="AD61" i="1"/>
  <c r="AB61" i="1"/>
  <c r="Z61" i="1"/>
  <c r="U61" i="1"/>
  <c r="V61" i="1" s="1"/>
  <c r="W61" i="1" s="1"/>
  <c r="P61" i="1"/>
  <c r="Q61" i="1" s="1"/>
  <c r="R61" i="1" s="1"/>
  <c r="AH60" i="1"/>
  <c r="AD60" i="1"/>
  <c r="AB60" i="1"/>
  <c r="Z60" i="1"/>
  <c r="U60" i="1"/>
  <c r="V60" i="1" s="1"/>
  <c r="W60" i="1" s="1"/>
  <c r="P60" i="1"/>
  <c r="Q60" i="1" s="1"/>
  <c r="R60" i="1" s="1"/>
  <c r="AH58" i="1"/>
  <c r="AF58" i="1"/>
  <c r="AH57" i="1"/>
  <c r="AD57" i="1"/>
  <c r="AB57" i="1"/>
  <c r="Z57" i="1"/>
  <c r="U57" i="1"/>
  <c r="V57" i="1" s="1"/>
  <c r="W57" i="1" s="1"/>
  <c r="P57" i="1"/>
  <c r="Q57" i="1" s="1"/>
  <c r="R57" i="1" s="1"/>
  <c r="AH56" i="1"/>
  <c r="AD56" i="1"/>
  <c r="AB56" i="1"/>
  <c r="Z56" i="1"/>
  <c r="U56" i="1"/>
  <c r="V56" i="1" s="1"/>
  <c r="W56" i="1" s="1"/>
  <c r="P56" i="1"/>
  <c r="Q56" i="1" s="1"/>
  <c r="R56" i="1" s="1"/>
  <c r="AH55" i="1"/>
  <c r="AF55" i="1"/>
  <c r="AH54" i="1"/>
  <c r="AF54" i="1"/>
  <c r="AH53" i="1"/>
  <c r="AF53" i="1"/>
  <c r="AH52" i="1"/>
  <c r="AF52" i="1"/>
  <c r="AH51" i="1"/>
  <c r="AF51" i="1"/>
  <c r="AH50" i="1"/>
  <c r="AF50" i="1"/>
  <c r="AH49" i="1"/>
  <c r="Z49" i="1"/>
  <c r="U49" i="1"/>
  <c r="V49" i="1" s="1"/>
  <c r="W49" i="1" s="1"/>
  <c r="P49" i="1"/>
  <c r="Q49" i="1" s="1"/>
  <c r="R49" i="1" s="1"/>
  <c r="AH48" i="1"/>
  <c r="AF48" i="1"/>
  <c r="AH47" i="1"/>
  <c r="AF47" i="1"/>
  <c r="AH46" i="1"/>
  <c r="AF46" i="1"/>
  <c r="AH45" i="1"/>
  <c r="AF45" i="1"/>
  <c r="AH44" i="1"/>
  <c r="AF44" i="1"/>
  <c r="AH43" i="1"/>
  <c r="AF43" i="1"/>
  <c r="AH42" i="1"/>
  <c r="AF42" i="1"/>
  <c r="AH41" i="1"/>
  <c r="AF41" i="1"/>
  <c r="AH40" i="1"/>
  <c r="AF40" i="1"/>
  <c r="AH39" i="1"/>
  <c r="AF39" i="1"/>
  <c r="AH38" i="1"/>
  <c r="AF38" i="1"/>
  <c r="AH37" i="1"/>
  <c r="AF37" i="1"/>
  <c r="AH36" i="1"/>
  <c r="AF36" i="1"/>
  <c r="AH35" i="1"/>
  <c r="AF35" i="1"/>
  <c r="AH34" i="1"/>
  <c r="AF34" i="1"/>
  <c r="AH33" i="1"/>
  <c r="AF33" i="1"/>
  <c r="AH32" i="1"/>
  <c r="AF32" i="1"/>
  <c r="AH31" i="1"/>
  <c r="AF31" i="1"/>
  <c r="AH30" i="1"/>
  <c r="AF30" i="1"/>
  <c r="AH29" i="1"/>
  <c r="AF29" i="1"/>
  <c r="AH28" i="1"/>
  <c r="AF28" i="1"/>
  <c r="AH27" i="1"/>
  <c r="AF27" i="1"/>
  <c r="AH26" i="1"/>
  <c r="AF26" i="1"/>
  <c r="AH25" i="1"/>
  <c r="AF25" i="1"/>
  <c r="AH24" i="1"/>
  <c r="AF24" i="1"/>
  <c r="AH23" i="1"/>
  <c r="AF23" i="1"/>
  <c r="AH22" i="1"/>
  <c r="AF22" i="1"/>
  <c r="AH21" i="1"/>
  <c r="AF21" i="1"/>
  <c r="AH20" i="1"/>
  <c r="AF20" i="1"/>
  <c r="AH19" i="1"/>
  <c r="AF19" i="1"/>
  <c r="AH18" i="1"/>
  <c r="AF18" i="1"/>
  <c r="AH17" i="1"/>
  <c r="AF17" i="1"/>
  <c r="AH16" i="1"/>
  <c r="AF16" i="1"/>
  <c r="AH15" i="1"/>
  <c r="AF15" i="1"/>
  <c r="AH14" i="1"/>
  <c r="AF14" i="1"/>
  <c r="AH13" i="1"/>
  <c r="AF13" i="1"/>
  <c r="AH12" i="1"/>
  <c r="AF12" i="1"/>
  <c r="AH11" i="1"/>
  <c r="AF11" i="1"/>
  <c r="AH10" i="1"/>
  <c r="AF10" i="1"/>
  <c r="AH9" i="1"/>
  <c r="AF9" i="1"/>
  <c r="AH8" i="1"/>
  <c r="AF8" i="1"/>
  <c r="AH7" i="1"/>
  <c r="AF7" i="1"/>
  <c r="AH6" i="1"/>
  <c r="AF6" i="1"/>
  <c r="AH5" i="1"/>
  <c r="AF5" i="1"/>
  <c r="AH4" i="1"/>
  <c r="AI4" i="1" s="1"/>
  <c r="AH3" i="1"/>
  <c r="AI3" i="1" s="1"/>
  <c r="AI28" i="1" l="1"/>
  <c r="AI32" i="1"/>
  <c r="AI34" i="1"/>
  <c r="AI36" i="1"/>
  <c r="AI64" i="1"/>
  <c r="AI74" i="1"/>
  <c r="AI89" i="1"/>
  <c r="AI91" i="1"/>
  <c r="AI95" i="1"/>
  <c r="AI98" i="1"/>
  <c r="AI51" i="1"/>
  <c r="AI78" i="1"/>
  <c r="AI5" i="1"/>
  <c r="AI7" i="1"/>
  <c r="AI11" i="1"/>
  <c r="AI19" i="1"/>
  <c r="AI21" i="1"/>
  <c r="AI23" i="1"/>
  <c r="AI27" i="1"/>
  <c r="AI63" i="1"/>
  <c r="AI65" i="1"/>
  <c r="AI69" i="1"/>
  <c r="AE75" i="1"/>
  <c r="AF75" i="1" s="1"/>
  <c r="AI75" i="1" s="1"/>
  <c r="AI77" i="1"/>
  <c r="AI12" i="1"/>
  <c r="AI16" i="1"/>
  <c r="AI18" i="1"/>
  <c r="AI52" i="1"/>
  <c r="AI54" i="1"/>
  <c r="AI58" i="1"/>
  <c r="AI84" i="1"/>
  <c r="AI88" i="1"/>
  <c r="AI106" i="1"/>
  <c r="AI97" i="1"/>
  <c r="AI116" i="1"/>
  <c r="AI122" i="1"/>
  <c r="AI20" i="1"/>
  <c r="AE60" i="1"/>
  <c r="AF60" i="1" s="1"/>
  <c r="AI60" i="1" s="1"/>
  <c r="AI111" i="1"/>
  <c r="AI127" i="1"/>
  <c r="AI131" i="1"/>
  <c r="AI83" i="1"/>
  <c r="AI35" i="1"/>
  <c r="AI37" i="1"/>
  <c r="AI39" i="1"/>
  <c r="AI43" i="1"/>
  <c r="AI81" i="1"/>
  <c r="AI90" i="1"/>
  <c r="AI44" i="1"/>
  <c r="AI48" i="1"/>
  <c r="AI114" i="1"/>
  <c r="AI121" i="1"/>
  <c r="AI8" i="1"/>
  <c r="AI10" i="1"/>
  <c r="AI13" i="1"/>
  <c r="AI15" i="1"/>
  <c r="AI24" i="1"/>
  <c r="AI26" i="1"/>
  <c r="AI29" i="1"/>
  <c r="AI31" i="1"/>
  <c r="AI40" i="1"/>
  <c r="AI42" i="1"/>
  <c r="AI45" i="1"/>
  <c r="AI47" i="1"/>
  <c r="AI55" i="1"/>
  <c r="AE57" i="1"/>
  <c r="AF57" i="1" s="1"/>
  <c r="AI57" i="1" s="1"/>
  <c r="AI66" i="1"/>
  <c r="AI104" i="1"/>
  <c r="AI117" i="1"/>
  <c r="AI119" i="1"/>
  <c r="AI70" i="1"/>
  <c r="AE125" i="1"/>
  <c r="AF125" i="1" s="1"/>
  <c r="AI125" i="1" s="1"/>
  <c r="AE86" i="1"/>
  <c r="AF86" i="1" s="1"/>
  <c r="AI86" i="1" s="1"/>
  <c r="AE80" i="1"/>
  <c r="AF80" i="1" s="1"/>
  <c r="AI80" i="1" s="1"/>
  <c r="AI120" i="1"/>
  <c r="AE124" i="1"/>
  <c r="AF124" i="1" s="1"/>
  <c r="AI124" i="1" s="1"/>
  <c r="AI6" i="1"/>
  <c r="AI9" i="1"/>
  <c r="AI14" i="1"/>
  <c r="AI17" i="1"/>
  <c r="AI22" i="1"/>
  <c r="AI25" i="1"/>
  <c r="AI30" i="1"/>
  <c r="AI33" i="1"/>
  <c r="AI38" i="1"/>
  <c r="AI41" i="1"/>
  <c r="AI46" i="1"/>
  <c r="AE49" i="1"/>
  <c r="AF49" i="1" s="1"/>
  <c r="AI49" i="1" s="1"/>
  <c r="AE56" i="1"/>
  <c r="AF56" i="1" s="1"/>
  <c r="AI56" i="1" s="1"/>
  <c r="AI76" i="1"/>
  <c r="AI79" i="1"/>
  <c r="AI87" i="1"/>
  <c r="AI94" i="1"/>
  <c r="AI96" i="1"/>
  <c r="AE105" i="1"/>
  <c r="AF105" i="1" s="1"/>
  <c r="AI105" i="1" s="1"/>
  <c r="AI112" i="1"/>
  <c r="AI115" i="1"/>
  <c r="AI118" i="1"/>
  <c r="AI123" i="1"/>
  <c r="AI128" i="1"/>
  <c r="AI130" i="1"/>
  <c r="AI50" i="1"/>
  <c r="AI53" i="1"/>
  <c r="AE61" i="1"/>
  <c r="AF61" i="1" s="1"/>
  <c r="AI61" i="1" s="1"/>
  <c r="AI62" i="1"/>
  <c r="AI68" i="1"/>
  <c r="AI82" i="1"/>
  <c r="AI85" i="1"/>
  <c r="AI129" i="1"/>
  <c r="AE102" i="1"/>
  <c r="AF102" i="1" s="1"/>
  <c r="AI102" i="1" s="1"/>
  <c r="AE109" i="1"/>
  <c r="AF109" i="1" s="1"/>
  <c r="AI109" i="1" s="1"/>
  <c r="AE73" i="1"/>
  <c r="AF73" i="1" s="1"/>
  <c r="AI73" i="1" s="1"/>
  <c r="AE103" i="1"/>
  <c r="AF103" i="1" s="1"/>
  <c r="AI103" i="1" s="1"/>
  <c r="AE110" i="1"/>
  <c r="AF110" i="1" s="1"/>
  <c r="AI110" i="1" s="1"/>
  <c r="AE113" i="1"/>
  <c r="AF113" i="1" s="1"/>
  <c r="AI113" i="1" s="1"/>
  <c r="AE100" i="1"/>
  <c r="AF100" i="1" s="1"/>
  <c r="AI100" i="1" s="1"/>
  <c r="AE101" i="1"/>
  <c r="AF101" i="1" s="1"/>
  <c r="AI101" i="1" s="1"/>
  <c r="AE107" i="1"/>
  <c r="AF107" i="1" s="1"/>
  <c r="AI107" i="1" s="1"/>
  <c r="AE108" i="1"/>
  <c r="AF108" i="1" s="1"/>
  <c r="AI108" i="1" s="1"/>
</calcChain>
</file>

<file path=xl/sharedStrings.xml><?xml version="1.0" encoding="utf-8"?>
<sst xmlns="http://schemas.openxmlformats.org/spreadsheetml/2006/main" count="1474" uniqueCount="361">
  <si>
    <t>申请学校</t>
    <phoneticPr fontId="3" type="noConversion"/>
  </si>
  <si>
    <t>姓名</t>
  </si>
  <si>
    <t>通过情况</t>
  </si>
  <si>
    <t>学号</t>
  </si>
  <si>
    <t>学院</t>
  </si>
  <si>
    <t>专业</t>
  </si>
  <si>
    <t>所在校区</t>
  </si>
  <si>
    <t>生源类别</t>
  </si>
  <si>
    <t>申请项目</t>
  </si>
  <si>
    <t>第一志愿学校</t>
  </si>
  <si>
    <t>第二志愿学校</t>
  </si>
  <si>
    <t>第二次择校</t>
    <phoneticPr fontId="3" type="noConversion"/>
  </si>
  <si>
    <t>绩点</t>
  </si>
  <si>
    <t>绩点排名</t>
  </si>
  <si>
    <t>绩点比率</t>
  </si>
  <si>
    <t>绩点成绩</t>
  </si>
  <si>
    <t>绩点成绩*40%</t>
  </si>
  <si>
    <t>综合测评</t>
  </si>
  <si>
    <t>综合测评排名</t>
  </si>
  <si>
    <t>综合测评比率</t>
  </si>
  <si>
    <t>综合测评成绩</t>
  </si>
  <si>
    <t>综合测评成绩*10%</t>
  </si>
  <si>
    <t>专业排名人数</t>
  </si>
  <si>
    <t>两学期英语平均分</t>
  </si>
  <si>
    <t>英语平均分*20%</t>
  </si>
  <si>
    <t>语言能力笔试成绩</t>
  </si>
  <si>
    <t>语言能力笔试成绩*15%</t>
  </si>
  <si>
    <t>语言能力口试成绩</t>
  </si>
  <si>
    <t>语言能力口试成绩*15%</t>
  </si>
  <si>
    <t>学业及语言能力总成绩</t>
  </si>
  <si>
    <t>学业及语言能力总成绩*50%</t>
    <phoneticPr fontId="3" type="noConversion"/>
  </si>
  <si>
    <t>综合面试成绩</t>
    <phoneticPr fontId="3" type="noConversion"/>
  </si>
  <si>
    <t>综合面试成绩*50%</t>
    <phoneticPr fontId="3" type="noConversion"/>
  </si>
  <si>
    <t>总成绩</t>
    <phoneticPr fontId="3" type="noConversion"/>
  </si>
  <si>
    <t>雅思/托福成绩</t>
  </si>
  <si>
    <t>日本同志社大学</t>
    <phoneticPr fontId="3" type="noConversion"/>
  </si>
  <si>
    <t>王怀东</t>
  </si>
  <si>
    <t>第一志愿通过</t>
  </si>
  <si>
    <t>外国语学院</t>
  </si>
  <si>
    <t>日语</t>
  </si>
  <si>
    <t>南校区</t>
  </si>
  <si>
    <t>内招</t>
  </si>
  <si>
    <t>校际交换</t>
  </si>
  <si>
    <t>日本同志社大学</t>
  </si>
  <si>
    <t>日本兵库县立大学</t>
  </si>
  <si>
    <t>无</t>
  </si>
  <si>
    <t>日本同志社大学</t>
    <phoneticPr fontId="3" type="noConversion"/>
  </si>
  <si>
    <t>陈洁莹</t>
  </si>
  <si>
    <t>日本广岛修道大学</t>
  </si>
  <si>
    <t>郭奕帆</t>
  </si>
  <si>
    <t>林涛</t>
  </si>
  <si>
    <t>法国图卢兹商学院</t>
    <phoneticPr fontId="3" type="noConversion"/>
  </si>
  <si>
    <t>贾小萌</t>
  </si>
  <si>
    <t>国际商学院</t>
  </si>
  <si>
    <t>工商管理</t>
  </si>
  <si>
    <t>珠海校区</t>
  </si>
  <si>
    <t>优本</t>
  </si>
  <si>
    <t>法国图卢兹商学院</t>
  </si>
  <si>
    <t>瑞典林雪平大学</t>
  </si>
  <si>
    <t>雅思7</t>
  </si>
  <si>
    <t>李志春</t>
  </si>
  <si>
    <t>财务管理</t>
  </si>
  <si>
    <t>台湾清华大学</t>
  </si>
  <si>
    <t>赵天箫</t>
  </si>
  <si>
    <t>经济学院</t>
  </si>
  <si>
    <t>金融学</t>
  </si>
  <si>
    <t>韩国梨花女子大学</t>
  </si>
  <si>
    <r>
      <t>雅思7</t>
    </r>
    <r>
      <rPr>
        <sz val="11"/>
        <color theme="1"/>
        <rFont val="宋体"/>
        <family val="2"/>
        <charset val="134"/>
        <scheme val="minor"/>
      </rPr>
      <t>.5</t>
    </r>
  </si>
  <si>
    <t>裔菲</t>
  </si>
  <si>
    <t>深圳旅游学院</t>
  </si>
  <si>
    <t>电子商务</t>
  </si>
  <si>
    <t>深圳校区</t>
  </si>
  <si>
    <t>法国里昂天主教大学</t>
  </si>
  <si>
    <t>陈洁婷</t>
  </si>
  <si>
    <t>国际经济与贸易</t>
  </si>
  <si>
    <r>
      <t>雅思6</t>
    </r>
    <r>
      <rPr>
        <sz val="11"/>
        <color theme="1"/>
        <rFont val="宋体"/>
        <family val="2"/>
        <charset val="134"/>
        <scheme val="minor"/>
      </rPr>
      <t>.5</t>
    </r>
  </si>
  <si>
    <t>意大利博洛尼亚大学</t>
    <phoneticPr fontId="3" type="noConversion"/>
  </si>
  <si>
    <t>李若嫣</t>
  </si>
  <si>
    <t>华文学院</t>
  </si>
  <si>
    <t>汉语国际教育</t>
  </si>
  <si>
    <t>华文校区</t>
  </si>
  <si>
    <t>意大利博洛尼亚大学</t>
  </si>
  <si>
    <t>台湾高雄师范大学</t>
  </si>
  <si>
    <t>雅思7.5</t>
  </si>
  <si>
    <t>意大利博洛尼亚大学</t>
    <phoneticPr fontId="3" type="noConversion"/>
  </si>
  <si>
    <t>高铫晖</t>
  </si>
  <si>
    <t>药学院</t>
  </si>
  <si>
    <t>药学</t>
  </si>
  <si>
    <t>意大利佛罗伦萨大学</t>
    <phoneticPr fontId="3" type="noConversion"/>
  </si>
  <si>
    <t>赵依然</t>
  </si>
  <si>
    <t>国际学院</t>
  </si>
  <si>
    <t>意大利佛罗伦萨大学</t>
  </si>
  <si>
    <t>俄罗斯人民友谊大学</t>
  </si>
  <si>
    <t>李建红</t>
  </si>
  <si>
    <t>市场营销</t>
  </si>
  <si>
    <t>台湾中兴大学</t>
  </si>
  <si>
    <t>波兰新松奇商业学院-国立路易斯大学联合高等学校</t>
  </si>
  <si>
    <t>汤洁莹</t>
  </si>
  <si>
    <t>国际关系学院</t>
  </si>
  <si>
    <t>国际政治</t>
  </si>
  <si>
    <t>文莱大学</t>
  </si>
  <si>
    <t>冯林璇</t>
  </si>
  <si>
    <t>国际商务</t>
  </si>
  <si>
    <t>台湾中央大学</t>
  </si>
  <si>
    <t>杨颂</t>
  </si>
  <si>
    <t>第二志愿通过</t>
    <phoneticPr fontId="3" type="noConversion"/>
  </si>
  <si>
    <t>徐杰</t>
  </si>
  <si>
    <t>台湾台北大学</t>
  </si>
  <si>
    <t>赖伊琪</t>
  </si>
  <si>
    <t>赖诗怡</t>
  </si>
  <si>
    <t>公共管理学院/应急管理学院</t>
  </si>
  <si>
    <t>公共事业管理（应急管理）</t>
  </si>
  <si>
    <t>台湾高雄大学</t>
  </si>
  <si>
    <t>陈艺松</t>
  </si>
  <si>
    <t>管理学院</t>
  </si>
  <si>
    <t>物流管理</t>
  </si>
  <si>
    <t>沈平生</t>
  </si>
  <si>
    <t>人文学院</t>
  </si>
  <si>
    <t>法学</t>
  </si>
  <si>
    <t>连淦贤</t>
  </si>
  <si>
    <t>环境学院</t>
  </si>
  <si>
    <t>环境科学</t>
  </si>
  <si>
    <t>台湾暨南国际大学</t>
  </si>
  <si>
    <t>梁佩姗</t>
  </si>
  <si>
    <t>法学（律师）</t>
  </si>
  <si>
    <t>台湾辅仁大学</t>
  </si>
  <si>
    <t>贾文君</t>
  </si>
  <si>
    <t>旅游规划与景观设计</t>
  </si>
  <si>
    <t>台湾义守大学</t>
  </si>
  <si>
    <t>张悦</t>
  </si>
  <si>
    <t>广告学（网络与新媒体）</t>
  </si>
  <si>
    <t>加拿大圣玛丽大学</t>
  </si>
  <si>
    <t>王心雨</t>
  </si>
  <si>
    <t>汉语言文学</t>
  </si>
  <si>
    <t>唐熠龙</t>
  </si>
  <si>
    <t>台湾中原大学</t>
  </si>
  <si>
    <t>台湾中兴大学</t>
    <phoneticPr fontId="3" type="noConversion"/>
  </si>
  <si>
    <t>严天月</t>
  </si>
  <si>
    <t>汉语言文学（编辑与出版）</t>
  </si>
  <si>
    <t>陈蕾</t>
  </si>
  <si>
    <t>旅游管理</t>
  </si>
  <si>
    <t>西班牙巴利阿里群岛大学</t>
  </si>
  <si>
    <t>吕安琪</t>
  </si>
  <si>
    <t>翻译学院</t>
  </si>
  <si>
    <t>翻译</t>
  </si>
  <si>
    <t>沈江文</t>
  </si>
  <si>
    <t>电气信息学院</t>
  </si>
  <si>
    <t>电气工程及其自动化</t>
  </si>
  <si>
    <t>刘诗卉</t>
  </si>
  <si>
    <t>文学院</t>
  </si>
  <si>
    <t>戏剧影视文学</t>
  </si>
  <si>
    <t>校本部</t>
  </si>
  <si>
    <t>郭婉娴</t>
  </si>
  <si>
    <t>戴桂凤</t>
  </si>
  <si>
    <t>李钰</t>
  </si>
  <si>
    <t>应急管理</t>
  </si>
  <si>
    <t>黄紫璐</t>
  </si>
  <si>
    <t>袁珮霖</t>
  </si>
  <si>
    <t>汉语言文学（高级文秘）</t>
  </si>
  <si>
    <t>苏灼</t>
  </si>
  <si>
    <t>陈依滢</t>
  </si>
  <si>
    <t>蔡炳超</t>
  </si>
  <si>
    <t>代琪蕾</t>
  </si>
  <si>
    <t>陈思颖</t>
  </si>
  <si>
    <t>新闻与传播学院</t>
  </si>
  <si>
    <t>广播电视新闻学</t>
  </si>
  <si>
    <t>荷兰泽兰德大学</t>
  </si>
  <si>
    <t>吴韶芬</t>
  </si>
  <si>
    <t>雅思6.5</t>
  </si>
  <si>
    <t>陈乐宜</t>
  </si>
  <si>
    <t>外招</t>
  </si>
  <si>
    <t>雅思6</t>
  </si>
  <si>
    <t>荷兰艾文斯科技大学</t>
  </si>
  <si>
    <t>张芸嘉</t>
  </si>
  <si>
    <t>汤洁琳</t>
  </si>
  <si>
    <t>经济统计学</t>
  </si>
  <si>
    <t>日本关西国际大学</t>
  </si>
  <si>
    <t>安瑶</t>
  </si>
  <si>
    <t>法国巴黎七大</t>
    <phoneticPr fontId="3" type="noConversion"/>
  </si>
  <si>
    <t>邓梓豪</t>
  </si>
  <si>
    <t>法语</t>
  </si>
  <si>
    <t>法国巴黎七大</t>
  </si>
  <si>
    <t>陈子晴</t>
  </si>
  <si>
    <t>王紫柔</t>
  </si>
  <si>
    <t>曹雨婷</t>
  </si>
  <si>
    <t>韩国梨花女子大学</t>
    <phoneticPr fontId="3" type="noConversion"/>
  </si>
  <si>
    <t>林晶晶</t>
  </si>
  <si>
    <t>胡凯欣</t>
  </si>
  <si>
    <t>会计学</t>
  </si>
  <si>
    <t>澳大利亚西悉尼大学</t>
    <phoneticPr fontId="3" type="noConversion"/>
  </si>
  <si>
    <t>李嘉欣</t>
  </si>
  <si>
    <t>国际新闻</t>
  </si>
  <si>
    <t>澳大利亚西悉尼大学</t>
  </si>
  <si>
    <t>荷兰鹿特丹大学</t>
  </si>
  <si>
    <t>李幸熠</t>
  </si>
  <si>
    <t>西班牙海梅一世大学</t>
    <phoneticPr fontId="3" type="noConversion"/>
  </si>
  <si>
    <t>朱颖彤</t>
  </si>
  <si>
    <t>第二志愿通过</t>
    <phoneticPr fontId="3" type="noConversion"/>
  </si>
  <si>
    <t>西班牙海梅一世大学</t>
  </si>
  <si>
    <t>瑞典克里斯蒂安斯塔德大学</t>
    <phoneticPr fontId="3" type="noConversion"/>
  </si>
  <si>
    <t>黄韵思</t>
  </si>
  <si>
    <t>瑞典克里斯蒂安斯塔德大学</t>
  </si>
  <si>
    <t>法国雷恩政治学院</t>
  </si>
  <si>
    <t>黄璟彬</t>
  </si>
  <si>
    <t>第二志愿通过</t>
  </si>
  <si>
    <t>暂无</t>
  </si>
  <si>
    <t>西班牙巴利阿里群岛大学</t>
    <phoneticPr fontId="3" type="noConversion"/>
  </si>
  <si>
    <t>林德琛</t>
  </si>
  <si>
    <t>商务英语</t>
  </si>
  <si>
    <t>谢亿华</t>
  </si>
  <si>
    <t>酒店与会展管理</t>
  </si>
  <si>
    <t>欧敏</t>
  </si>
  <si>
    <t>英语语言文学</t>
  </si>
  <si>
    <t>陈蕴曦</t>
  </si>
  <si>
    <t>徐雪扬</t>
  </si>
  <si>
    <t>杨蕙君</t>
  </si>
  <si>
    <t>包装工程</t>
  </si>
  <si>
    <t>袁晓露</t>
  </si>
  <si>
    <t>第二次择校通过</t>
    <phoneticPr fontId="3" type="noConversion"/>
  </si>
  <si>
    <t>新闻学</t>
  </si>
  <si>
    <t>陈芳</t>
  </si>
  <si>
    <t>菲律宾圣路易斯大学</t>
  </si>
  <si>
    <t>日本兵库县立大学</t>
    <phoneticPr fontId="3" type="noConversion"/>
  </si>
  <si>
    <t>柯映蓝</t>
  </si>
  <si>
    <t>李佳希</t>
  </si>
  <si>
    <t>文化产业管理</t>
  </si>
  <si>
    <t>台湾东吴大学</t>
  </si>
  <si>
    <t>肖淑琴</t>
  </si>
  <si>
    <t>陈曼谊</t>
  </si>
  <si>
    <t>黄美欣</t>
  </si>
  <si>
    <t>马雪宜</t>
  </si>
  <si>
    <t>金易南</t>
  </si>
  <si>
    <t>彭秀珍</t>
  </si>
  <si>
    <t>黄子洵</t>
  </si>
  <si>
    <t>吴伊凡</t>
  </si>
  <si>
    <t>黄子凌</t>
  </si>
  <si>
    <t>财政学</t>
  </si>
  <si>
    <t>卫明白</t>
  </si>
  <si>
    <t>理工学院</t>
  </si>
  <si>
    <t>土木工程</t>
  </si>
  <si>
    <t>台湾暨南国际大学</t>
    <phoneticPr fontId="3" type="noConversion"/>
  </si>
  <si>
    <t>杨阳</t>
  </si>
  <si>
    <t>法国雷恩政治学院</t>
    <phoneticPr fontId="3" type="noConversion"/>
  </si>
  <si>
    <t>张思媛</t>
  </si>
  <si>
    <t>瑞典林雪平大学</t>
    <phoneticPr fontId="3" type="noConversion"/>
  </si>
  <si>
    <t>欧晓晴</t>
  </si>
  <si>
    <t>第二次择校通过</t>
    <phoneticPr fontId="3" type="noConversion"/>
  </si>
  <si>
    <t>优本</t>
    <phoneticPr fontId="3" type="noConversion"/>
  </si>
  <si>
    <t>秦晓敏</t>
  </si>
  <si>
    <t>黄舒麒</t>
  </si>
  <si>
    <t>崔俊德</t>
  </si>
  <si>
    <t>杜传琦</t>
  </si>
  <si>
    <t>英国伯明翰大学</t>
    <phoneticPr fontId="3" type="noConversion"/>
  </si>
  <si>
    <t>石佳予</t>
  </si>
  <si>
    <t>会计ACCA</t>
  </si>
  <si>
    <t>英国伯明翰大学</t>
  </si>
  <si>
    <t>澳大利亚新南威尔士大学</t>
  </si>
  <si>
    <t>黄旖琳</t>
  </si>
  <si>
    <t>韩国建国大学</t>
  </si>
  <si>
    <t>詹雅婷</t>
  </si>
  <si>
    <t>美国纽约州立大学</t>
  </si>
  <si>
    <t>陈凯迪</t>
  </si>
  <si>
    <t>刘畅</t>
  </si>
  <si>
    <t>刘明月</t>
  </si>
  <si>
    <t>美国威斯康辛大学欧克莱尔分校</t>
  </si>
  <si>
    <t>荷兰鹿特丹大学</t>
    <phoneticPr fontId="3" type="noConversion"/>
  </si>
  <si>
    <t>李诗慧</t>
  </si>
  <si>
    <t>播音与主持艺术</t>
  </si>
  <si>
    <t>邝靖汶</t>
  </si>
  <si>
    <t>韩国建国大学</t>
    <phoneticPr fontId="3" type="noConversion"/>
  </si>
  <si>
    <t>赵梓蕊</t>
  </si>
  <si>
    <t>生命科学技术学院</t>
  </si>
  <si>
    <t>应用化学</t>
  </si>
  <si>
    <t>西班牙阿尔卡拉大学</t>
    <phoneticPr fontId="3" type="noConversion"/>
  </si>
  <si>
    <t>贺嘉允</t>
  </si>
  <si>
    <t>计算机科学与技术</t>
  </si>
  <si>
    <t>西班牙阿尔卡拉大学</t>
  </si>
  <si>
    <t>美国哥伦比亚大学</t>
  </si>
  <si>
    <t>华江涛</t>
  </si>
  <si>
    <t>美国纽约州立大学</t>
    <phoneticPr fontId="3" type="noConversion"/>
  </si>
  <si>
    <t>詹世春</t>
  </si>
  <si>
    <t>英国里士满美国国际大学</t>
  </si>
  <si>
    <t>美国圣道大学</t>
    <phoneticPr fontId="3" type="noConversion"/>
  </si>
  <si>
    <t>王心怡</t>
  </si>
  <si>
    <t>校际交流</t>
  </si>
  <si>
    <t>美国加州大学圣地亚哥分校</t>
  </si>
  <si>
    <t>托福101分</t>
  </si>
  <si>
    <t>林曼彤</t>
  </si>
  <si>
    <t>美国圣道大学</t>
  </si>
  <si>
    <t>托福90</t>
  </si>
  <si>
    <t>英国里士满美国国际大学</t>
    <phoneticPr fontId="3" type="noConversion"/>
  </si>
  <si>
    <t>刘恋洁</t>
  </si>
  <si>
    <t>信息科学技术学院</t>
  </si>
  <si>
    <t>数学与应用数学</t>
  </si>
  <si>
    <t>法国里昂天主教大学</t>
    <phoneticPr fontId="3" type="noConversion"/>
  </si>
  <si>
    <t>仇智安</t>
  </si>
  <si>
    <t>陈煜</t>
  </si>
  <si>
    <t>吴玮玉</t>
  </si>
  <si>
    <t>胡凯瑶</t>
  </si>
  <si>
    <t>乌拉圭奥特大学</t>
    <phoneticPr fontId="3" type="noConversion"/>
  </si>
  <si>
    <t>邝俊伟</t>
  </si>
  <si>
    <t>南非罗德斯大学</t>
  </si>
  <si>
    <t>乌拉圭奥特大学</t>
  </si>
  <si>
    <r>
      <t>雅思7，托福</t>
    </r>
    <r>
      <rPr>
        <sz val="11"/>
        <color theme="1"/>
        <rFont val="宋体"/>
        <family val="2"/>
        <charset val="134"/>
        <scheme val="minor"/>
      </rPr>
      <t>97</t>
    </r>
  </si>
  <si>
    <t>高子怡</t>
  </si>
  <si>
    <t>雅思6</t>
    <phoneticPr fontId="3" type="noConversion"/>
  </si>
  <si>
    <t>邱炜纯</t>
  </si>
  <si>
    <t>陈睿婷</t>
  </si>
  <si>
    <t>吴苏珊</t>
  </si>
  <si>
    <t>伍颖宇</t>
  </si>
  <si>
    <t>广告学</t>
  </si>
  <si>
    <t>加拿大圣玛丽大学</t>
    <phoneticPr fontId="3" type="noConversion"/>
  </si>
  <si>
    <t>佟鑫</t>
  </si>
  <si>
    <t>赵鹤阳</t>
  </si>
  <si>
    <t>第二志愿通过</t>
    <phoneticPr fontId="3" type="noConversion"/>
  </si>
  <si>
    <t>彭怡亮</t>
  </si>
  <si>
    <t>行政管理</t>
  </si>
  <si>
    <t>黄青</t>
  </si>
  <si>
    <t>朱希瑶</t>
  </si>
  <si>
    <t>洪心怡</t>
  </si>
  <si>
    <t>周姝含</t>
  </si>
  <si>
    <t>澳大利亚新南威尔士大学</t>
    <phoneticPr fontId="3" type="noConversion"/>
  </si>
  <si>
    <t>钱伊瑞</t>
  </si>
  <si>
    <t>中药学</t>
  </si>
  <si>
    <t>伍家钰</t>
  </si>
  <si>
    <t>潘欣</t>
  </si>
  <si>
    <t>美国宾夕法尼亚大学文理学院</t>
  </si>
  <si>
    <t>王昕宜</t>
  </si>
  <si>
    <t>韩国汉阳大学</t>
  </si>
  <si>
    <t>卢逸名</t>
  </si>
  <si>
    <r>
      <t>托福1</t>
    </r>
    <r>
      <rPr>
        <sz val="11"/>
        <color theme="1"/>
        <rFont val="宋体"/>
        <family val="2"/>
        <charset val="134"/>
        <scheme val="minor"/>
      </rPr>
      <t>05</t>
    </r>
  </si>
  <si>
    <t>优本</t>
    <phoneticPr fontId="2" type="noConversion"/>
  </si>
  <si>
    <t>何思其</t>
  </si>
  <si>
    <t>瑞典林雪平大学</t>
    <phoneticPr fontId="3" type="noConversion"/>
  </si>
  <si>
    <t>法国里昂天主教大学
南非罗德斯大学</t>
    <phoneticPr fontId="3" type="noConversion"/>
  </si>
  <si>
    <t>第三次择校通过</t>
    <phoneticPr fontId="2" type="noConversion"/>
  </si>
  <si>
    <t>王佳琪</t>
  </si>
  <si>
    <t>英国伯明翰大学
美国哥伦比亚大学</t>
    <phoneticPr fontId="3" type="noConversion"/>
  </si>
  <si>
    <r>
      <t>托福1</t>
    </r>
    <r>
      <rPr>
        <sz val="11"/>
        <color indexed="8"/>
        <rFont val="宋体"/>
        <family val="3"/>
        <charset val="134"/>
      </rPr>
      <t>05</t>
    </r>
    <phoneticPr fontId="3" type="noConversion"/>
  </si>
  <si>
    <t>第三次择校通过</t>
    <phoneticPr fontId="2" type="noConversion"/>
  </si>
  <si>
    <t>第二志愿通过</t>
    <phoneticPr fontId="2" type="noConversion"/>
  </si>
  <si>
    <t>菲律宾圣路易斯大学</t>
    <phoneticPr fontId="2" type="noConversion"/>
  </si>
  <si>
    <t>乌拉圭奥特大学
文莱大学</t>
    <phoneticPr fontId="3" type="noConversion"/>
  </si>
  <si>
    <t>林宝珩</t>
  </si>
  <si>
    <r>
      <t xml:space="preserve">菲律宾圣路易斯大学
</t>
    </r>
    <r>
      <rPr>
        <sz val="11"/>
        <color rgb="FFFF0000"/>
        <rFont val="宋体"/>
        <family val="3"/>
        <charset val="134"/>
        <scheme val="minor"/>
      </rPr>
      <t>西班牙海梅一世大学</t>
    </r>
    <phoneticPr fontId="3" type="noConversion"/>
  </si>
  <si>
    <t>无</t>
    <phoneticPr fontId="2" type="noConversion"/>
  </si>
  <si>
    <t>黄嘉纯</t>
  </si>
  <si>
    <t>旅游管理（旅游规划与景观设计）</t>
    <phoneticPr fontId="3" type="noConversion"/>
  </si>
  <si>
    <t>西班牙海梅一世大学</t>
    <phoneticPr fontId="3" type="noConversion"/>
  </si>
  <si>
    <t>刘炜琪</t>
  </si>
  <si>
    <t>第三次择校通过</t>
    <phoneticPr fontId="3" type="noConversion"/>
  </si>
  <si>
    <t>加拿大圣玛丽大学</t>
    <phoneticPr fontId="3" type="noConversion"/>
  </si>
  <si>
    <t>马倩宜</t>
  </si>
  <si>
    <t>文莱大学</t>
    <phoneticPr fontId="3" type="noConversion"/>
  </si>
  <si>
    <t>张硕</t>
  </si>
  <si>
    <t>第三次择校</t>
    <phoneticPr fontId="2" type="noConversion"/>
  </si>
  <si>
    <t>2016年暨南大学出国（境）交换生选拔入选拟派出学生名单</t>
    <phoneticPr fontId="2" type="noConversion"/>
  </si>
  <si>
    <t>第一志愿通过</t>
    <phoneticPr fontId="2" type="noConversion"/>
  </si>
  <si>
    <t>校际交换</t>
    <phoneticPr fontId="2" type="noConversion"/>
  </si>
  <si>
    <t>校际交流</t>
    <phoneticPr fontId="2" type="noConversion"/>
  </si>
  <si>
    <t>校际交换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</si>
</sst>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3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1"/>
  <sheetViews>
    <sheetView tabSelected="1" workbookViewId="0">
      <selection activeCell="I107" sqref="I107"/>
    </sheetView>
  </sheetViews>
  <sheetFormatPr defaultRowHeight="13.5"/>
  <cols>
    <col min="1" max="1" width="24.375" customWidth="1"/>
    <col min="3" max="3" width="14.875" customWidth="1"/>
    <col min="4" max="4" width="12.375" customWidth="1"/>
    <col min="5" max="5" width="18.625" customWidth="1"/>
    <col min="6" max="6" width="16.375" customWidth="1"/>
    <col min="7" max="7" width="10.375" customWidth="1"/>
    <col min="10" max="10" width="18" customWidth="1"/>
    <col min="11" max="11" width="18.25" customWidth="1"/>
    <col min="12" max="12" width="15.5" customWidth="1"/>
    <col min="13" max="13" width="16.75" customWidth="1"/>
  </cols>
  <sheetData>
    <row r="1" spans="1:36" ht="33.75" customHeight="1">
      <c r="A1" s="46" t="s">
        <v>356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40.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3" t="s">
        <v>9</v>
      </c>
      <c r="K2" s="3" t="s">
        <v>10</v>
      </c>
      <c r="L2" s="5" t="s">
        <v>11</v>
      </c>
      <c r="M2" s="5" t="s">
        <v>355</v>
      </c>
      <c r="N2" s="4" t="s">
        <v>12</v>
      </c>
      <c r="O2" s="2" t="s">
        <v>13</v>
      </c>
      <c r="P2" s="6" t="s">
        <v>14</v>
      </c>
      <c r="Q2" s="7" t="s">
        <v>15</v>
      </c>
      <c r="R2" s="9" t="s">
        <v>16</v>
      </c>
      <c r="S2" s="2" t="s">
        <v>17</v>
      </c>
      <c r="T2" s="3" t="s">
        <v>18</v>
      </c>
      <c r="U2" s="8" t="s">
        <v>19</v>
      </c>
      <c r="V2" s="9" t="s">
        <v>20</v>
      </c>
      <c r="W2" s="9" t="s">
        <v>21</v>
      </c>
      <c r="X2" s="3" t="s">
        <v>22</v>
      </c>
      <c r="Y2" s="3" t="s">
        <v>23</v>
      </c>
      <c r="Z2" s="9" t="s">
        <v>24</v>
      </c>
      <c r="AA2" s="3" t="s">
        <v>25</v>
      </c>
      <c r="AB2" s="9" t="s">
        <v>26</v>
      </c>
      <c r="AC2" s="3" t="s">
        <v>27</v>
      </c>
      <c r="AD2" s="9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1" t="s">
        <v>33</v>
      </c>
      <c r="AJ2" s="12" t="s">
        <v>34</v>
      </c>
    </row>
    <row r="3" spans="1:36" ht="25.5" customHeight="1">
      <c r="A3" s="13" t="s">
        <v>35</v>
      </c>
      <c r="B3" s="14" t="s">
        <v>36</v>
      </c>
      <c r="C3" s="14" t="s">
        <v>37</v>
      </c>
      <c r="D3" s="14">
        <v>2014050305</v>
      </c>
      <c r="E3" s="14" t="s">
        <v>38</v>
      </c>
      <c r="F3" s="14" t="s">
        <v>39</v>
      </c>
      <c r="G3" s="14" t="s">
        <v>40</v>
      </c>
      <c r="H3" s="14" t="s">
        <v>41</v>
      </c>
      <c r="I3" s="15" t="s">
        <v>42</v>
      </c>
      <c r="J3" s="14" t="s">
        <v>43</v>
      </c>
      <c r="K3" s="14" t="s">
        <v>44</v>
      </c>
      <c r="L3" s="14"/>
      <c r="M3" s="14"/>
      <c r="N3" s="14">
        <v>4.26</v>
      </c>
      <c r="O3" s="16">
        <v>1</v>
      </c>
      <c r="P3" s="17">
        <v>2.3809523809523808E-2</v>
      </c>
      <c r="Q3" s="18">
        <v>97.61904761904762</v>
      </c>
      <c r="R3" s="18">
        <v>39.047619047619051</v>
      </c>
      <c r="S3" s="14">
        <v>107.47</v>
      </c>
      <c r="T3" s="14">
        <v>1</v>
      </c>
      <c r="U3" s="17">
        <v>2.3809523809523808E-2</v>
      </c>
      <c r="V3" s="18">
        <v>97.61904761904762</v>
      </c>
      <c r="W3" s="18">
        <v>9.7619047619047628</v>
      </c>
      <c r="X3" s="14">
        <v>42</v>
      </c>
      <c r="Y3" s="14">
        <v>94</v>
      </c>
      <c r="Z3" s="18">
        <v>18.8</v>
      </c>
      <c r="AA3" s="14">
        <v>93</v>
      </c>
      <c r="AB3" s="18">
        <v>13.95</v>
      </c>
      <c r="AC3" s="14">
        <v>95.5</v>
      </c>
      <c r="AD3" s="18">
        <v>14.324999999999999</v>
      </c>
      <c r="AE3" s="19">
        <v>95.884523809523813</v>
      </c>
      <c r="AF3" s="19">
        <v>47.942261904761907</v>
      </c>
      <c r="AG3" s="20">
        <v>92.2</v>
      </c>
      <c r="AH3" s="19">
        <f>AG3*0.5</f>
        <v>46.1</v>
      </c>
      <c r="AI3" s="19">
        <f>AF3+AH3</f>
        <v>94.042261904761915</v>
      </c>
      <c r="AJ3" s="15" t="s">
        <v>45</v>
      </c>
    </row>
    <row r="4" spans="1:36" ht="25.5" customHeight="1">
      <c r="A4" s="13" t="s">
        <v>46</v>
      </c>
      <c r="B4" s="14" t="s">
        <v>47</v>
      </c>
      <c r="C4" s="14" t="s">
        <v>37</v>
      </c>
      <c r="D4" s="14">
        <v>2014051166</v>
      </c>
      <c r="E4" s="14" t="s">
        <v>38</v>
      </c>
      <c r="F4" s="14" t="s">
        <v>39</v>
      </c>
      <c r="G4" s="14" t="s">
        <v>40</v>
      </c>
      <c r="H4" s="14" t="s">
        <v>41</v>
      </c>
      <c r="I4" s="15" t="s">
        <v>42</v>
      </c>
      <c r="J4" s="14" t="s">
        <v>43</v>
      </c>
      <c r="K4" s="14" t="s">
        <v>44</v>
      </c>
      <c r="L4" s="14"/>
      <c r="M4" s="14"/>
      <c r="N4" s="14">
        <v>4.17</v>
      </c>
      <c r="O4" s="16">
        <v>2</v>
      </c>
      <c r="P4" s="17">
        <v>4.7619047619047616E-2</v>
      </c>
      <c r="Q4" s="18">
        <v>95.238095238095227</v>
      </c>
      <c r="R4" s="18">
        <v>38.095238095238095</v>
      </c>
      <c r="S4" s="14">
        <v>102.48</v>
      </c>
      <c r="T4" s="14">
        <v>3</v>
      </c>
      <c r="U4" s="17">
        <v>7.1428571428571425E-2</v>
      </c>
      <c r="V4" s="18">
        <v>92.857142857142861</v>
      </c>
      <c r="W4" s="18">
        <v>9.2857142857142865</v>
      </c>
      <c r="X4" s="14">
        <v>42</v>
      </c>
      <c r="Y4" s="14">
        <v>86.5</v>
      </c>
      <c r="Z4" s="18">
        <v>17.3</v>
      </c>
      <c r="AA4" s="14">
        <v>85.5</v>
      </c>
      <c r="AB4" s="18">
        <v>12.83</v>
      </c>
      <c r="AC4" s="14">
        <v>89.5</v>
      </c>
      <c r="AD4" s="18">
        <v>13.43</v>
      </c>
      <c r="AE4" s="19">
        <v>90.940952380952382</v>
      </c>
      <c r="AF4" s="19">
        <v>45.470476190476191</v>
      </c>
      <c r="AG4" s="20">
        <v>88.6</v>
      </c>
      <c r="AH4" s="19">
        <f t="shared" ref="AH4:AH66" si="0">AG4*0.5</f>
        <v>44.3</v>
      </c>
      <c r="AI4" s="19">
        <f t="shared" ref="AI4:AI66" si="1">AF4+AH4</f>
        <v>89.770476190476188</v>
      </c>
      <c r="AJ4" s="15" t="s">
        <v>45</v>
      </c>
    </row>
    <row r="5" spans="1:36" ht="25.5" customHeight="1">
      <c r="A5" s="3" t="s">
        <v>48</v>
      </c>
      <c r="B5" s="14" t="s">
        <v>49</v>
      </c>
      <c r="C5" s="14" t="s">
        <v>37</v>
      </c>
      <c r="D5" s="14">
        <v>2014051159</v>
      </c>
      <c r="E5" s="14" t="s">
        <v>38</v>
      </c>
      <c r="F5" s="14" t="s">
        <v>39</v>
      </c>
      <c r="G5" s="14" t="s">
        <v>40</v>
      </c>
      <c r="H5" s="14" t="s">
        <v>41</v>
      </c>
      <c r="I5" s="15" t="s">
        <v>42</v>
      </c>
      <c r="J5" s="14" t="s">
        <v>48</v>
      </c>
      <c r="K5" s="14" t="s">
        <v>44</v>
      </c>
      <c r="L5" s="14"/>
      <c r="M5" s="14"/>
      <c r="N5" s="14">
        <v>4.13</v>
      </c>
      <c r="O5" s="16">
        <v>4</v>
      </c>
      <c r="P5" s="17">
        <v>9.5238095238095233E-2</v>
      </c>
      <c r="Q5" s="18">
        <v>90.476190476190482</v>
      </c>
      <c r="R5" s="18">
        <v>36.190476190476197</v>
      </c>
      <c r="S5" s="14">
        <v>98.62</v>
      </c>
      <c r="T5" s="14">
        <v>7</v>
      </c>
      <c r="U5" s="17">
        <v>0.16666666666666666</v>
      </c>
      <c r="V5" s="18">
        <v>83.333333333333343</v>
      </c>
      <c r="W5" s="18">
        <v>8.3333333333333339</v>
      </c>
      <c r="X5" s="14">
        <v>42</v>
      </c>
      <c r="Y5" s="14">
        <v>91</v>
      </c>
      <c r="Z5" s="18">
        <v>18.2</v>
      </c>
      <c r="AA5" s="14">
        <v>88.5</v>
      </c>
      <c r="AB5" s="18">
        <v>13.28</v>
      </c>
      <c r="AC5" s="14">
        <v>84</v>
      </c>
      <c r="AD5" s="18">
        <v>12.6</v>
      </c>
      <c r="AE5" s="19">
        <v>88.603809523809531</v>
      </c>
      <c r="AF5" s="19">
        <f t="shared" ref="AF5:AF6" si="2">AE5*0.5</f>
        <v>44.301904761904765</v>
      </c>
      <c r="AG5" s="20">
        <v>89.8</v>
      </c>
      <c r="AH5" s="19">
        <f t="shared" si="0"/>
        <v>44.9</v>
      </c>
      <c r="AI5" s="19">
        <f t="shared" si="1"/>
        <v>89.201904761904757</v>
      </c>
      <c r="AJ5" s="15" t="s">
        <v>45</v>
      </c>
    </row>
    <row r="6" spans="1:36" ht="25.5" customHeight="1">
      <c r="A6" s="3" t="s">
        <v>48</v>
      </c>
      <c r="B6" s="14" t="s">
        <v>50</v>
      </c>
      <c r="C6" s="14" t="s">
        <v>37</v>
      </c>
      <c r="D6" s="14">
        <v>2014051162</v>
      </c>
      <c r="E6" s="14" t="s">
        <v>38</v>
      </c>
      <c r="F6" s="14" t="s">
        <v>39</v>
      </c>
      <c r="G6" s="14" t="s">
        <v>40</v>
      </c>
      <c r="H6" s="14" t="s">
        <v>41</v>
      </c>
      <c r="I6" s="15" t="s">
        <v>42</v>
      </c>
      <c r="J6" s="14" t="s">
        <v>48</v>
      </c>
      <c r="K6" s="14" t="s">
        <v>44</v>
      </c>
      <c r="L6" s="14"/>
      <c r="M6" s="14"/>
      <c r="N6" s="14">
        <v>4</v>
      </c>
      <c r="O6" s="16">
        <v>7</v>
      </c>
      <c r="P6" s="17">
        <v>0.16666666666666666</v>
      </c>
      <c r="Q6" s="18">
        <v>83.333333333333343</v>
      </c>
      <c r="R6" s="18">
        <v>33.333333333333336</v>
      </c>
      <c r="S6" s="14">
        <v>101.2</v>
      </c>
      <c r="T6" s="14">
        <v>4</v>
      </c>
      <c r="U6" s="17">
        <v>9.5238095238095233E-2</v>
      </c>
      <c r="V6" s="18">
        <v>90.476190476190482</v>
      </c>
      <c r="W6" s="18">
        <v>9.0476190476190492</v>
      </c>
      <c r="X6" s="14">
        <v>42</v>
      </c>
      <c r="Y6" s="14">
        <v>89</v>
      </c>
      <c r="Z6" s="18">
        <v>17.8</v>
      </c>
      <c r="AA6" s="14">
        <v>85.5</v>
      </c>
      <c r="AB6" s="18">
        <v>12.83</v>
      </c>
      <c r="AC6" s="14">
        <v>85</v>
      </c>
      <c r="AD6" s="18">
        <v>12.75</v>
      </c>
      <c r="AE6" s="19">
        <v>85.760952380952389</v>
      </c>
      <c r="AF6" s="19">
        <f t="shared" si="2"/>
        <v>42.880476190476195</v>
      </c>
      <c r="AG6" s="20">
        <v>88.6</v>
      </c>
      <c r="AH6" s="19">
        <f t="shared" si="0"/>
        <v>44.3</v>
      </c>
      <c r="AI6" s="19">
        <f t="shared" si="1"/>
        <v>87.180476190476185</v>
      </c>
      <c r="AJ6" s="15" t="s">
        <v>45</v>
      </c>
    </row>
    <row r="7" spans="1:36" ht="25.5" customHeight="1">
      <c r="A7" s="13" t="s">
        <v>51</v>
      </c>
      <c r="B7" s="14" t="s">
        <v>52</v>
      </c>
      <c r="C7" s="14" t="s">
        <v>37</v>
      </c>
      <c r="D7" s="14">
        <v>2014053553</v>
      </c>
      <c r="E7" s="14" t="s">
        <v>53</v>
      </c>
      <c r="F7" s="14" t="s">
        <v>54</v>
      </c>
      <c r="G7" s="14" t="s">
        <v>55</v>
      </c>
      <c r="H7" s="14" t="s">
        <v>41</v>
      </c>
      <c r="I7" s="15" t="s">
        <v>56</v>
      </c>
      <c r="J7" s="14" t="s">
        <v>57</v>
      </c>
      <c r="K7" s="14" t="s">
        <v>58</v>
      </c>
      <c r="L7" s="14"/>
      <c r="M7" s="14"/>
      <c r="N7" s="14">
        <v>4.21</v>
      </c>
      <c r="O7" s="16">
        <v>1</v>
      </c>
      <c r="P7" s="17">
        <v>9.3457943925233638E-3</v>
      </c>
      <c r="Q7" s="18">
        <v>99.065420560747668</v>
      </c>
      <c r="R7" s="18">
        <v>39.626168224299072</v>
      </c>
      <c r="S7" s="14">
        <v>96.08</v>
      </c>
      <c r="T7" s="14">
        <v>4</v>
      </c>
      <c r="U7" s="17">
        <v>3.7383177570093455E-2</v>
      </c>
      <c r="V7" s="18">
        <v>96.261682242990659</v>
      </c>
      <c r="W7" s="18">
        <v>9.6261682242990663</v>
      </c>
      <c r="X7" s="14">
        <v>107</v>
      </c>
      <c r="Y7" s="14">
        <v>91</v>
      </c>
      <c r="Z7" s="18">
        <v>18.2</v>
      </c>
      <c r="AA7" s="14">
        <v>82</v>
      </c>
      <c r="AB7" s="18">
        <v>12.299999999999999</v>
      </c>
      <c r="AC7" s="14">
        <v>94.5</v>
      </c>
      <c r="AD7" s="21">
        <v>14.174999999999999</v>
      </c>
      <c r="AE7" s="19">
        <v>93.927336448598126</v>
      </c>
      <c r="AF7" s="19">
        <f>AE7*0.5</f>
        <v>46.963668224299063</v>
      </c>
      <c r="AG7" s="20">
        <v>89</v>
      </c>
      <c r="AH7" s="19">
        <f>AG7*0.5</f>
        <v>44.5</v>
      </c>
      <c r="AI7" s="19">
        <f>AF7+AH7</f>
        <v>91.463668224299056</v>
      </c>
      <c r="AJ7" s="15" t="s">
        <v>59</v>
      </c>
    </row>
    <row r="8" spans="1:36" ht="25.5" customHeight="1">
      <c r="A8" s="13" t="s">
        <v>51</v>
      </c>
      <c r="B8" s="14" t="s">
        <v>60</v>
      </c>
      <c r="C8" s="14" t="s">
        <v>37</v>
      </c>
      <c r="D8" s="14">
        <v>2014053545</v>
      </c>
      <c r="E8" s="14" t="s">
        <v>53</v>
      </c>
      <c r="F8" s="14" t="s">
        <v>61</v>
      </c>
      <c r="G8" s="14" t="s">
        <v>55</v>
      </c>
      <c r="H8" s="14" t="s">
        <v>41</v>
      </c>
      <c r="I8" s="15" t="s">
        <v>56</v>
      </c>
      <c r="J8" s="14" t="s">
        <v>57</v>
      </c>
      <c r="K8" s="14" t="s">
        <v>62</v>
      </c>
      <c r="L8" s="14"/>
      <c r="M8" s="14"/>
      <c r="N8" s="14">
        <v>4.16</v>
      </c>
      <c r="O8" s="16">
        <v>4</v>
      </c>
      <c r="P8" s="17">
        <v>5.2631578947368418E-2</v>
      </c>
      <c r="Q8" s="18">
        <v>94.736842105263165</v>
      </c>
      <c r="R8" s="18">
        <v>37.894736842105267</v>
      </c>
      <c r="S8" s="14">
        <v>101.35</v>
      </c>
      <c r="T8" s="14">
        <v>4</v>
      </c>
      <c r="U8" s="17">
        <v>5.2631578947368418E-2</v>
      </c>
      <c r="V8" s="18">
        <v>94.736842105263165</v>
      </c>
      <c r="W8" s="18">
        <v>9.4736842105263168</v>
      </c>
      <c r="X8" s="14">
        <v>76</v>
      </c>
      <c r="Y8" s="14">
        <v>90.5</v>
      </c>
      <c r="Z8" s="18">
        <v>18.100000000000001</v>
      </c>
      <c r="AA8" s="14">
        <v>89</v>
      </c>
      <c r="AB8" s="18">
        <v>13.35</v>
      </c>
      <c r="AC8" s="14">
        <v>94</v>
      </c>
      <c r="AD8" s="21">
        <v>14.1</v>
      </c>
      <c r="AE8" s="19">
        <v>92.918421052631572</v>
      </c>
      <c r="AF8" s="19">
        <f>AE8*0.5</f>
        <v>46.459210526315786</v>
      </c>
      <c r="AG8" s="20">
        <v>90</v>
      </c>
      <c r="AH8" s="19">
        <f>AG8*0.5</f>
        <v>45</v>
      </c>
      <c r="AI8" s="19">
        <f>AF8+AH8</f>
        <v>91.459210526315786</v>
      </c>
      <c r="AJ8" s="15" t="s">
        <v>59</v>
      </c>
    </row>
    <row r="9" spans="1:36" ht="25.5" customHeight="1">
      <c r="A9" s="13" t="s">
        <v>51</v>
      </c>
      <c r="B9" s="14" t="s">
        <v>63</v>
      </c>
      <c r="C9" s="14" t="s">
        <v>37</v>
      </c>
      <c r="D9" s="14">
        <v>2014053359</v>
      </c>
      <c r="E9" s="14" t="s">
        <v>64</v>
      </c>
      <c r="F9" s="14" t="s">
        <v>65</v>
      </c>
      <c r="G9" s="14" t="s">
        <v>40</v>
      </c>
      <c r="H9" s="14" t="s">
        <v>41</v>
      </c>
      <c r="I9" s="15" t="s">
        <v>56</v>
      </c>
      <c r="J9" s="14" t="s">
        <v>57</v>
      </c>
      <c r="K9" s="14" t="s">
        <v>66</v>
      </c>
      <c r="L9" s="14"/>
      <c r="M9" s="14"/>
      <c r="N9" s="14">
        <v>3.49</v>
      </c>
      <c r="O9" s="16">
        <v>4</v>
      </c>
      <c r="P9" s="17">
        <v>0.11428571428571428</v>
      </c>
      <c r="Q9" s="18">
        <v>88.571428571428569</v>
      </c>
      <c r="R9" s="18">
        <v>35.428571428571431</v>
      </c>
      <c r="S9" s="14">
        <v>101.18</v>
      </c>
      <c r="T9" s="14">
        <v>2</v>
      </c>
      <c r="U9" s="17">
        <v>5.7142857142857141E-2</v>
      </c>
      <c r="V9" s="18">
        <v>94.285714285714278</v>
      </c>
      <c r="W9" s="18">
        <v>9.4285714285714288</v>
      </c>
      <c r="X9" s="14">
        <v>35</v>
      </c>
      <c r="Y9" s="14">
        <v>92.5</v>
      </c>
      <c r="Z9" s="18">
        <v>18.5</v>
      </c>
      <c r="AA9" s="14">
        <v>86</v>
      </c>
      <c r="AB9" s="18">
        <v>12.9</v>
      </c>
      <c r="AC9" s="14">
        <v>84.5</v>
      </c>
      <c r="AD9" s="21">
        <v>12.674999999999999</v>
      </c>
      <c r="AE9" s="19">
        <v>88.932142857142864</v>
      </c>
      <c r="AF9" s="19">
        <f>AE9*0.5</f>
        <v>44.466071428571432</v>
      </c>
      <c r="AG9" s="20">
        <v>91.4</v>
      </c>
      <c r="AH9" s="19">
        <f>AG9*0.5</f>
        <v>45.7</v>
      </c>
      <c r="AI9" s="19">
        <f>AF9+AH9</f>
        <v>90.166071428571428</v>
      </c>
      <c r="AJ9" s="15" t="s">
        <v>67</v>
      </c>
    </row>
    <row r="10" spans="1:36" ht="25.5" customHeight="1">
      <c r="A10" s="13" t="s">
        <v>51</v>
      </c>
      <c r="B10" s="14" t="s">
        <v>68</v>
      </c>
      <c r="C10" s="14" t="s">
        <v>37</v>
      </c>
      <c r="D10" s="14">
        <v>2014053138</v>
      </c>
      <c r="E10" s="14" t="s">
        <v>69</v>
      </c>
      <c r="F10" s="14" t="s">
        <v>70</v>
      </c>
      <c r="G10" s="14" t="s">
        <v>71</v>
      </c>
      <c r="H10" s="14" t="s">
        <v>41</v>
      </c>
      <c r="I10" s="15" t="s">
        <v>56</v>
      </c>
      <c r="J10" s="14" t="s">
        <v>57</v>
      </c>
      <c r="K10" s="14" t="s">
        <v>72</v>
      </c>
      <c r="L10" s="14"/>
      <c r="M10" s="14"/>
      <c r="N10" s="14">
        <v>3.78</v>
      </c>
      <c r="O10" s="16">
        <v>3</v>
      </c>
      <c r="P10" s="17">
        <v>0.05</v>
      </c>
      <c r="Q10" s="18">
        <v>95</v>
      </c>
      <c r="R10" s="18">
        <v>38</v>
      </c>
      <c r="S10" s="14">
        <v>94.69</v>
      </c>
      <c r="T10" s="14">
        <v>3</v>
      </c>
      <c r="U10" s="17">
        <v>0.05</v>
      </c>
      <c r="V10" s="18">
        <v>95</v>
      </c>
      <c r="W10" s="18">
        <v>9.5</v>
      </c>
      <c r="X10" s="14">
        <v>60</v>
      </c>
      <c r="Y10" s="14">
        <v>90</v>
      </c>
      <c r="Z10" s="18">
        <v>18</v>
      </c>
      <c r="AA10" s="14">
        <v>82</v>
      </c>
      <c r="AB10" s="18">
        <v>12.299999999999999</v>
      </c>
      <c r="AC10" s="14">
        <v>81</v>
      </c>
      <c r="AD10" s="21">
        <v>12.15</v>
      </c>
      <c r="AE10" s="19">
        <v>89.95</v>
      </c>
      <c r="AF10" s="19">
        <f>AE10*0.5</f>
        <v>44.975000000000001</v>
      </c>
      <c r="AG10" s="20">
        <v>90.2</v>
      </c>
      <c r="AH10" s="19">
        <f>AG10*0.5</f>
        <v>45.1</v>
      </c>
      <c r="AI10" s="19">
        <f>AF10+AH10</f>
        <v>90.075000000000003</v>
      </c>
      <c r="AJ10" s="15" t="s">
        <v>59</v>
      </c>
    </row>
    <row r="11" spans="1:36" ht="25.5" customHeight="1">
      <c r="A11" s="13" t="s">
        <v>51</v>
      </c>
      <c r="B11" s="14" t="s">
        <v>73</v>
      </c>
      <c r="C11" s="14" t="s">
        <v>37</v>
      </c>
      <c r="D11" s="14">
        <v>2014050777</v>
      </c>
      <c r="E11" s="14" t="s">
        <v>64</v>
      </c>
      <c r="F11" s="14" t="s">
        <v>74</v>
      </c>
      <c r="G11" s="14" t="s">
        <v>40</v>
      </c>
      <c r="H11" s="14" t="s">
        <v>41</v>
      </c>
      <c r="I11" s="15" t="s">
        <v>56</v>
      </c>
      <c r="J11" s="14" t="s">
        <v>57</v>
      </c>
      <c r="K11" s="14" t="s">
        <v>58</v>
      </c>
      <c r="L11" s="14"/>
      <c r="M11" s="14"/>
      <c r="N11" s="14">
        <v>3.62</v>
      </c>
      <c r="O11" s="16">
        <v>7</v>
      </c>
      <c r="P11" s="17">
        <v>7.5268817204301078E-2</v>
      </c>
      <c r="Q11" s="18">
        <v>92.473118279569889</v>
      </c>
      <c r="R11" s="18">
        <v>36.98924731182796</v>
      </c>
      <c r="S11" s="14">
        <v>98.54</v>
      </c>
      <c r="T11" s="14">
        <v>7</v>
      </c>
      <c r="U11" s="17">
        <v>7.5268817204301078E-2</v>
      </c>
      <c r="V11" s="18">
        <v>92.473118279569889</v>
      </c>
      <c r="W11" s="18">
        <v>9.2473118279569899</v>
      </c>
      <c r="X11" s="14">
        <v>93</v>
      </c>
      <c r="Y11" s="14">
        <v>87</v>
      </c>
      <c r="Z11" s="18">
        <v>17.400000000000002</v>
      </c>
      <c r="AA11" s="14">
        <v>72</v>
      </c>
      <c r="AB11" s="18">
        <v>10.799999999999999</v>
      </c>
      <c r="AC11" s="14">
        <v>86</v>
      </c>
      <c r="AD11" s="21">
        <v>12.9</v>
      </c>
      <c r="AE11" s="19">
        <v>87.336559139784953</v>
      </c>
      <c r="AF11" s="19">
        <f>AE11*0.5</f>
        <v>43.668279569892476</v>
      </c>
      <c r="AG11" s="20">
        <v>90.8</v>
      </c>
      <c r="AH11" s="19">
        <f>AG11*0.5</f>
        <v>45.4</v>
      </c>
      <c r="AI11" s="19">
        <f>AF11+AH11</f>
        <v>89.068279569892468</v>
      </c>
      <c r="AJ11" s="15" t="s">
        <v>75</v>
      </c>
    </row>
    <row r="12" spans="1:36" ht="25.5" customHeight="1">
      <c r="A12" s="13" t="s">
        <v>76</v>
      </c>
      <c r="B12" s="14" t="s">
        <v>77</v>
      </c>
      <c r="C12" s="14" t="s">
        <v>37</v>
      </c>
      <c r="D12" s="14">
        <v>2014050471</v>
      </c>
      <c r="E12" s="14" t="s">
        <v>78</v>
      </c>
      <c r="F12" s="14" t="s">
        <v>79</v>
      </c>
      <c r="G12" s="14" t="s">
        <v>80</v>
      </c>
      <c r="H12" s="14" t="s">
        <v>41</v>
      </c>
      <c r="I12" s="15" t="s">
        <v>42</v>
      </c>
      <c r="J12" s="14" t="s">
        <v>81</v>
      </c>
      <c r="K12" s="14" t="s">
        <v>82</v>
      </c>
      <c r="L12" s="14"/>
      <c r="M12" s="14"/>
      <c r="N12" s="14">
        <v>4.08</v>
      </c>
      <c r="O12" s="16">
        <v>2</v>
      </c>
      <c r="P12" s="17">
        <v>3.3898305084745763E-2</v>
      </c>
      <c r="Q12" s="18">
        <v>96.610169491525426</v>
      </c>
      <c r="R12" s="18">
        <v>38.644067796610173</v>
      </c>
      <c r="S12" s="14">
        <v>101.32</v>
      </c>
      <c r="T12" s="14">
        <v>15</v>
      </c>
      <c r="U12" s="17">
        <v>0.25423728813559321</v>
      </c>
      <c r="V12" s="18">
        <v>74.576271186440678</v>
      </c>
      <c r="W12" s="18">
        <v>7.4576271186440684</v>
      </c>
      <c r="X12" s="14">
        <v>59</v>
      </c>
      <c r="Y12" s="14">
        <v>90</v>
      </c>
      <c r="Z12" s="18">
        <v>18</v>
      </c>
      <c r="AA12" s="14">
        <v>80</v>
      </c>
      <c r="AB12" s="18">
        <v>12</v>
      </c>
      <c r="AC12" s="14">
        <v>83.5</v>
      </c>
      <c r="AD12" s="21">
        <v>12.525</v>
      </c>
      <c r="AE12" s="19">
        <v>88.626694915254248</v>
      </c>
      <c r="AF12" s="19">
        <f t="shared" ref="AF12:AF79" si="3">AE12*0.5</f>
        <v>44.313347457627124</v>
      </c>
      <c r="AG12" s="20">
        <v>90</v>
      </c>
      <c r="AH12" s="19">
        <f t="shared" si="0"/>
        <v>45</v>
      </c>
      <c r="AI12" s="19">
        <f t="shared" si="1"/>
        <v>89.313347457627117</v>
      </c>
      <c r="AJ12" s="22" t="s">
        <v>83</v>
      </c>
    </row>
    <row r="13" spans="1:36" ht="25.5" customHeight="1">
      <c r="A13" s="13" t="s">
        <v>84</v>
      </c>
      <c r="B13" s="14" t="s">
        <v>85</v>
      </c>
      <c r="C13" s="14" t="s">
        <v>37</v>
      </c>
      <c r="D13" s="14">
        <v>2014052083</v>
      </c>
      <c r="E13" s="14" t="s">
        <v>86</v>
      </c>
      <c r="F13" s="14" t="s">
        <v>87</v>
      </c>
      <c r="G13" s="14" t="s">
        <v>40</v>
      </c>
      <c r="H13" s="14" t="s">
        <v>41</v>
      </c>
      <c r="I13" s="15" t="s">
        <v>42</v>
      </c>
      <c r="J13" s="14" t="s">
        <v>81</v>
      </c>
      <c r="K13" s="14" t="s">
        <v>62</v>
      </c>
      <c r="L13" s="14"/>
      <c r="M13" s="14"/>
      <c r="N13" s="14">
        <v>3.91</v>
      </c>
      <c r="O13" s="16">
        <v>3</v>
      </c>
      <c r="P13" s="17">
        <v>3.5714285714285712E-2</v>
      </c>
      <c r="Q13" s="18">
        <v>96.428571428571431</v>
      </c>
      <c r="R13" s="18">
        <v>38.571428571428577</v>
      </c>
      <c r="S13" s="14">
        <v>101.21</v>
      </c>
      <c r="T13" s="14">
        <v>8</v>
      </c>
      <c r="U13" s="17">
        <v>9.5238095238095233E-2</v>
      </c>
      <c r="V13" s="18">
        <v>90.476190476190482</v>
      </c>
      <c r="W13" s="18">
        <v>9.0476190476190492</v>
      </c>
      <c r="X13" s="14">
        <v>84</v>
      </c>
      <c r="Y13" s="14">
        <v>84</v>
      </c>
      <c r="Z13" s="18">
        <v>16.8</v>
      </c>
      <c r="AA13" s="14">
        <v>72</v>
      </c>
      <c r="AB13" s="18">
        <v>10.799999999999999</v>
      </c>
      <c r="AC13" s="14">
        <v>84.5</v>
      </c>
      <c r="AD13" s="21">
        <v>12.674999999999999</v>
      </c>
      <c r="AE13" s="19">
        <v>87.894047619047626</v>
      </c>
      <c r="AF13" s="19">
        <f t="shared" si="3"/>
        <v>43.947023809523813</v>
      </c>
      <c r="AG13" s="20">
        <v>89.4</v>
      </c>
      <c r="AH13" s="19">
        <f t="shared" si="0"/>
        <v>44.7</v>
      </c>
      <c r="AI13" s="19">
        <f t="shared" si="1"/>
        <v>88.647023809523816</v>
      </c>
      <c r="AJ13" s="15" t="s">
        <v>45</v>
      </c>
    </row>
    <row r="14" spans="1:36" ht="25.5" customHeight="1">
      <c r="A14" s="13" t="s">
        <v>88</v>
      </c>
      <c r="B14" s="14" t="s">
        <v>89</v>
      </c>
      <c r="C14" s="14" t="s">
        <v>37</v>
      </c>
      <c r="D14" s="14">
        <v>2014050609</v>
      </c>
      <c r="E14" s="14" t="s">
        <v>90</v>
      </c>
      <c r="F14" s="14" t="s">
        <v>74</v>
      </c>
      <c r="G14" s="14" t="s">
        <v>40</v>
      </c>
      <c r="H14" s="14" t="s">
        <v>41</v>
      </c>
      <c r="I14" s="15" t="s">
        <v>42</v>
      </c>
      <c r="J14" s="14" t="s">
        <v>91</v>
      </c>
      <c r="K14" s="14" t="s">
        <v>92</v>
      </c>
      <c r="L14" s="14"/>
      <c r="M14" s="14"/>
      <c r="N14" s="14">
        <v>3.74</v>
      </c>
      <c r="O14" s="16">
        <v>3</v>
      </c>
      <c r="P14" s="17">
        <v>4.0540540540540543E-2</v>
      </c>
      <c r="Q14" s="18">
        <v>95.945945945945937</v>
      </c>
      <c r="R14" s="18">
        <v>38.378378378378379</v>
      </c>
      <c r="S14" s="14">
        <v>97.44</v>
      </c>
      <c r="T14" s="14">
        <v>6</v>
      </c>
      <c r="U14" s="17">
        <v>8.1081081081081086E-2</v>
      </c>
      <c r="V14" s="18">
        <v>91.891891891891888</v>
      </c>
      <c r="W14" s="18">
        <v>9.1891891891891895</v>
      </c>
      <c r="X14" s="14">
        <v>74</v>
      </c>
      <c r="Y14" s="14">
        <v>89.8</v>
      </c>
      <c r="Z14" s="18">
        <v>17.96</v>
      </c>
      <c r="AA14" s="14">
        <v>77</v>
      </c>
      <c r="AB14" s="18">
        <v>11.549999999999999</v>
      </c>
      <c r="AC14" s="14">
        <v>81</v>
      </c>
      <c r="AD14" s="21">
        <v>12.15</v>
      </c>
      <c r="AE14" s="19">
        <v>89.227567567567561</v>
      </c>
      <c r="AF14" s="19">
        <f t="shared" ref="AF14:AF26" si="4">AE14*0.5</f>
        <v>44.613783783783781</v>
      </c>
      <c r="AG14" s="20">
        <v>90.2</v>
      </c>
      <c r="AH14" s="19">
        <f t="shared" ref="AH14:AH26" si="5">AG14*0.5</f>
        <v>45.1</v>
      </c>
      <c r="AI14" s="19">
        <f t="shared" ref="AI14:AI26" si="6">AF14+AH14</f>
        <v>89.713783783783782</v>
      </c>
      <c r="AJ14" s="15" t="s">
        <v>45</v>
      </c>
    </row>
    <row r="15" spans="1:36" ht="25.5" customHeight="1">
      <c r="A15" s="13" t="s">
        <v>88</v>
      </c>
      <c r="B15" s="14" t="s">
        <v>93</v>
      </c>
      <c r="C15" s="14" t="s">
        <v>37</v>
      </c>
      <c r="D15" s="14">
        <v>2014052157</v>
      </c>
      <c r="E15" s="14" t="s">
        <v>53</v>
      </c>
      <c r="F15" s="14" t="s">
        <v>94</v>
      </c>
      <c r="G15" s="14" t="s">
        <v>55</v>
      </c>
      <c r="H15" s="14" t="s">
        <v>41</v>
      </c>
      <c r="I15" s="15" t="s">
        <v>42</v>
      </c>
      <c r="J15" s="14" t="s">
        <v>91</v>
      </c>
      <c r="K15" s="14" t="s">
        <v>95</v>
      </c>
      <c r="L15" s="14"/>
      <c r="M15" s="14"/>
      <c r="N15" s="14">
        <v>4.04</v>
      </c>
      <c r="O15" s="16">
        <v>1</v>
      </c>
      <c r="P15" s="17">
        <v>1.3157894736842105E-2</v>
      </c>
      <c r="Q15" s="18">
        <v>98.68421052631578</v>
      </c>
      <c r="R15" s="18">
        <v>39.473684210526315</v>
      </c>
      <c r="S15" s="14">
        <v>95.09</v>
      </c>
      <c r="T15" s="14">
        <v>10</v>
      </c>
      <c r="U15" s="17">
        <v>0.13157894736842105</v>
      </c>
      <c r="V15" s="18">
        <v>86.842105263157904</v>
      </c>
      <c r="W15" s="18">
        <v>8.6842105263157912</v>
      </c>
      <c r="X15" s="14">
        <v>76</v>
      </c>
      <c r="Y15" s="14">
        <v>88</v>
      </c>
      <c r="Z15" s="18">
        <v>17.600000000000001</v>
      </c>
      <c r="AA15" s="14">
        <v>82</v>
      </c>
      <c r="AB15" s="18">
        <v>12.299999999999999</v>
      </c>
      <c r="AC15" s="14">
        <v>80.5</v>
      </c>
      <c r="AD15" s="21">
        <v>12.074999999999999</v>
      </c>
      <c r="AE15" s="19">
        <v>90.132894736842104</v>
      </c>
      <c r="AF15" s="19">
        <f t="shared" si="4"/>
        <v>45.066447368421052</v>
      </c>
      <c r="AG15" s="20">
        <v>89</v>
      </c>
      <c r="AH15" s="19">
        <f t="shared" si="5"/>
        <v>44.5</v>
      </c>
      <c r="AI15" s="19">
        <f t="shared" si="6"/>
        <v>89.566447368421052</v>
      </c>
      <c r="AJ15" s="15" t="s">
        <v>45</v>
      </c>
    </row>
    <row r="16" spans="1:36" ht="25.5" customHeight="1">
      <c r="A16" s="3" t="s">
        <v>96</v>
      </c>
      <c r="B16" s="14" t="s">
        <v>97</v>
      </c>
      <c r="C16" s="14" t="s">
        <v>37</v>
      </c>
      <c r="D16" s="14">
        <v>2014051395</v>
      </c>
      <c r="E16" s="14" t="s">
        <v>98</v>
      </c>
      <c r="F16" s="14" t="s">
        <v>99</v>
      </c>
      <c r="G16" s="14" t="s">
        <v>40</v>
      </c>
      <c r="H16" s="14" t="s">
        <v>41</v>
      </c>
      <c r="I16" s="15" t="s">
        <v>42</v>
      </c>
      <c r="J16" s="14" t="s">
        <v>96</v>
      </c>
      <c r="K16" s="14" t="s">
        <v>100</v>
      </c>
      <c r="L16" s="14"/>
      <c r="M16" s="14"/>
      <c r="N16" s="14">
        <v>4.01</v>
      </c>
      <c r="O16" s="16">
        <v>3</v>
      </c>
      <c r="P16" s="17">
        <v>8.5714285714285715E-2</v>
      </c>
      <c r="Q16" s="18">
        <v>91.428571428571431</v>
      </c>
      <c r="R16" s="18">
        <v>36.571428571428577</v>
      </c>
      <c r="S16" s="14">
        <v>94.67</v>
      </c>
      <c r="T16" s="14">
        <v>4</v>
      </c>
      <c r="U16" s="17">
        <v>0.11428571428571428</v>
      </c>
      <c r="V16" s="18">
        <v>88.571428571428569</v>
      </c>
      <c r="W16" s="18">
        <v>8.8571428571428577</v>
      </c>
      <c r="X16" s="14">
        <v>35</v>
      </c>
      <c r="Y16" s="14">
        <v>79.5</v>
      </c>
      <c r="Z16" s="18">
        <v>15.9</v>
      </c>
      <c r="AA16" s="14">
        <v>83</v>
      </c>
      <c r="AB16" s="18">
        <v>12.45</v>
      </c>
      <c r="AC16" s="14">
        <v>83.5</v>
      </c>
      <c r="AD16" s="21">
        <v>12.525</v>
      </c>
      <c r="AE16" s="19">
        <v>86.303571428571431</v>
      </c>
      <c r="AF16" s="19">
        <f t="shared" si="4"/>
        <v>43.151785714285715</v>
      </c>
      <c r="AG16" s="20">
        <v>86.8</v>
      </c>
      <c r="AH16" s="19">
        <f t="shared" si="5"/>
        <v>43.4</v>
      </c>
      <c r="AI16" s="19">
        <f t="shared" si="6"/>
        <v>86.551785714285714</v>
      </c>
      <c r="AJ16" s="15" t="s">
        <v>45</v>
      </c>
    </row>
    <row r="17" spans="1:36" ht="25.5" customHeight="1">
      <c r="A17" s="3" t="s">
        <v>96</v>
      </c>
      <c r="B17" s="14" t="s">
        <v>101</v>
      </c>
      <c r="C17" s="14" t="s">
        <v>37</v>
      </c>
      <c r="D17" s="14">
        <v>2014052207</v>
      </c>
      <c r="E17" s="14" t="s">
        <v>53</v>
      </c>
      <c r="F17" s="14" t="s">
        <v>102</v>
      </c>
      <c r="G17" s="14" t="s">
        <v>55</v>
      </c>
      <c r="H17" s="14" t="s">
        <v>41</v>
      </c>
      <c r="I17" s="15" t="s">
        <v>42</v>
      </c>
      <c r="J17" s="14" t="s">
        <v>96</v>
      </c>
      <c r="K17" s="14" t="s">
        <v>103</v>
      </c>
      <c r="L17" s="14"/>
      <c r="M17" s="14"/>
      <c r="N17" s="14">
        <v>3.65</v>
      </c>
      <c r="O17" s="16">
        <v>10</v>
      </c>
      <c r="P17" s="17">
        <v>0.17241379310344829</v>
      </c>
      <c r="Q17" s="18">
        <v>82.758620689655174</v>
      </c>
      <c r="R17" s="18">
        <v>33.103448275862071</v>
      </c>
      <c r="S17" s="14">
        <v>91.04</v>
      </c>
      <c r="T17" s="14">
        <v>13</v>
      </c>
      <c r="U17" s="17">
        <v>0.22413793103448276</v>
      </c>
      <c r="V17" s="18">
        <v>77.58620689655173</v>
      </c>
      <c r="W17" s="18">
        <v>7.7586206896551735</v>
      </c>
      <c r="X17" s="14">
        <v>58</v>
      </c>
      <c r="Y17" s="14">
        <v>85.5</v>
      </c>
      <c r="Z17" s="18">
        <v>17.100000000000001</v>
      </c>
      <c r="AA17" s="14">
        <v>84</v>
      </c>
      <c r="AB17" s="18">
        <v>12.6</v>
      </c>
      <c r="AC17" s="14">
        <v>86.5</v>
      </c>
      <c r="AD17" s="21">
        <v>12.975</v>
      </c>
      <c r="AE17" s="19">
        <v>83.537068965517236</v>
      </c>
      <c r="AF17" s="19">
        <f t="shared" si="4"/>
        <v>41.768534482758618</v>
      </c>
      <c r="AG17" s="20">
        <v>87.2</v>
      </c>
      <c r="AH17" s="19">
        <f t="shared" si="5"/>
        <v>43.6</v>
      </c>
      <c r="AI17" s="19">
        <f t="shared" si="6"/>
        <v>85.368534482758619</v>
      </c>
      <c r="AJ17" s="15" t="s">
        <v>45</v>
      </c>
    </row>
    <row r="18" spans="1:36" ht="25.5" customHeight="1">
      <c r="A18" s="3" t="s">
        <v>92</v>
      </c>
      <c r="B18" s="14" t="s">
        <v>104</v>
      </c>
      <c r="C18" s="23" t="s">
        <v>105</v>
      </c>
      <c r="D18" s="14">
        <v>2014052106</v>
      </c>
      <c r="E18" s="14" t="s">
        <v>53</v>
      </c>
      <c r="F18" s="14" t="s">
        <v>54</v>
      </c>
      <c r="G18" s="14" t="s">
        <v>55</v>
      </c>
      <c r="H18" s="14" t="s">
        <v>41</v>
      </c>
      <c r="I18" s="15" t="s">
        <v>42</v>
      </c>
      <c r="J18" s="14" t="s">
        <v>91</v>
      </c>
      <c r="K18" s="14" t="s">
        <v>92</v>
      </c>
      <c r="L18" s="14"/>
      <c r="M18" s="14"/>
      <c r="N18" s="14">
        <v>3.65</v>
      </c>
      <c r="O18" s="16">
        <v>20</v>
      </c>
      <c r="P18" s="17">
        <v>0.18691588785046728</v>
      </c>
      <c r="Q18" s="18">
        <v>81.308411214953267</v>
      </c>
      <c r="R18" s="18">
        <v>32.523364485981311</v>
      </c>
      <c r="S18" s="14">
        <v>90.96</v>
      </c>
      <c r="T18" s="14">
        <v>21</v>
      </c>
      <c r="U18" s="17">
        <v>0.19626168224299065</v>
      </c>
      <c r="V18" s="18">
        <v>80.373831775700936</v>
      </c>
      <c r="W18" s="18">
        <v>8.0373831775700939</v>
      </c>
      <c r="X18" s="14">
        <v>107</v>
      </c>
      <c r="Y18" s="14">
        <v>85</v>
      </c>
      <c r="Z18" s="18">
        <v>17</v>
      </c>
      <c r="AA18" s="14">
        <v>83</v>
      </c>
      <c r="AB18" s="18">
        <v>12.45</v>
      </c>
      <c r="AC18" s="14">
        <v>85.5</v>
      </c>
      <c r="AD18" s="21">
        <v>12.824999999999999</v>
      </c>
      <c r="AE18" s="19">
        <v>82.835747663551402</v>
      </c>
      <c r="AF18" s="19">
        <f t="shared" si="4"/>
        <v>41.417873831775701</v>
      </c>
      <c r="AG18" s="20">
        <v>86.2</v>
      </c>
      <c r="AH18" s="19">
        <f t="shared" si="5"/>
        <v>43.1</v>
      </c>
      <c r="AI18" s="19">
        <f t="shared" si="6"/>
        <v>84.517873831775702</v>
      </c>
      <c r="AJ18" s="15" t="s">
        <v>45</v>
      </c>
    </row>
    <row r="19" spans="1:36" ht="25.5" customHeight="1">
      <c r="A19" s="3" t="s">
        <v>92</v>
      </c>
      <c r="B19" s="24" t="s">
        <v>106</v>
      </c>
      <c r="C19" s="24" t="s">
        <v>37</v>
      </c>
      <c r="D19" s="24">
        <v>2014053569</v>
      </c>
      <c r="E19" s="25" t="s">
        <v>53</v>
      </c>
      <c r="F19" s="25" t="s">
        <v>94</v>
      </c>
      <c r="G19" s="25" t="s">
        <v>55</v>
      </c>
      <c r="H19" s="25" t="s">
        <v>41</v>
      </c>
      <c r="I19" s="26" t="s">
        <v>42</v>
      </c>
      <c r="J19" s="25" t="s">
        <v>92</v>
      </c>
      <c r="K19" s="25" t="s">
        <v>96</v>
      </c>
      <c r="L19" s="25"/>
      <c r="M19" s="25"/>
      <c r="N19" s="24">
        <v>3.45</v>
      </c>
      <c r="O19" s="27">
        <v>23</v>
      </c>
      <c r="P19" s="17">
        <v>0.30263157894736842</v>
      </c>
      <c r="Q19" s="18">
        <v>69.736842105263165</v>
      </c>
      <c r="R19" s="18">
        <v>27.894736842105267</v>
      </c>
      <c r="S19" s="28">
        <v>96.4</v>
      </c>
      <c r="T19" s="28">
        <v>6</v>
      </c>
      <c r="U19" s="17">
        <v>7.8947368421052627E-2</v>
      </c>
      <c r="V19" s="18">
        <v>92.10526315789474</v>
      </c>
      <c r="W19" s="18">
        <v>9.2105263157894743</v>
      </c>
      <c r="X19" s="28">
        <v>76</v>
      </c>
      <c r="Y19" s="14">
        <v>81</v>
      </c>
      <c r="Z19" s="18">
        <v>16.2</v>
      </c>
      <c r="AA19" s="14">
        <v>77</v>
      </c>
      <c r="AB19" s="18">
        <v>11.549999999999999</v>
      </c>
      <c r="AC19" s="14">
        <v>79.5</v>
      </c>
      <c r="AD19" s="21">
        <v>11.924999999999999</v>
      </c>
      <c r="AE19" s="19">
        <v>76.780263157894737</v>
      </c>
      <c r="AF19" s="19">
        <f t="shared" si="4"/>
        <v>38.390131578947368</v>
      </c>
      <c r="AG19" s="20">
        <v>86.8</v>
      </c>
      <c r="AH19" s="19">
        <f t="shared" si="5"/>
        <v>43.4</v>
      </c>
      <c r="AI19" s="19">
        <f t="shared" si="6"/>
        <v>81.790131578947367</v>
      </c>
      <c r="AJ19" s="15" t="s">
        <v>45</v>
      </c>
    </row>
    <row r="20" spans="1:36" ht="25.5" customHeight="1">
      <c r="A20" s="3" t="s">
        <v>107</v>
      </c>
      <c r="B20" s="14" t="s">
        <v>108</v>
      </c>
      <c r="C20" s="14" t="s">
        <v>37</v>
      </c>
      <c r="D20" s="14">
        <v>2014052196</v>
      </c>
      <c r="E20" s="14" t="s">
        <v>53</v>
      </c>
      <c r="F20" s="14" t="s">
        <v>74</v>
      </c>
      <c r="G20" s="14" t="s">
        <v>55</v>
      </c>
      <c r="H20" s="14" t="s">
        <v>41</v>
      </c>
      <c r="I20" s="15" t="s">
        <v>42</v>
      </c>
      <c r="J20" s="14" t="s">
        <v>107</v>
      </c>
      <c r="K20" s="14" t="s">
        <v>103</v>
      </c>
      <c r="L20" s="14"/>
      <c r="M20" s="14"/>
      <c r="N20" s="14">
        <v>3.95</v>
      </c>
      <c r="O20" s="16">
        <v>2</v>
      </c>
      <c r="P20" s="17">
        <v>2.7777777777777776E-2</v>
      </c>
      <c r="Q20" s="18">
        <v>97.222222222222214</v>
      </c>
      <c r="R20" s="18">
        <v>38.888888888888886</v>
      </c>
      <c r="S20" s="14">
        <v>97.14</v>
      </c>
      <c r="T20" s="14">
        <v>1</v>
      </c>
      <c r="U20" s="17">
        <v>1.3888888888888888E-2</v>
      </c>
      <c r="V20" s="18">
        <v>98.611111111111114</v>
      </c>
      <c r="W20" s="18">
        <v>9.8611111111111125</v>
      </c>
      <c r="X20" s="14">
        <v>72</v>
      </c>
      <c r="Y20" s="14">
        <v>91.5</v>
      </c>
      <c r="Z20" s="18">
        <v>18.3</v>
      </c>
      <c r="AA20" s="14">
        <v>76</v>
      </c>
      <c r="AB20" s="18">
        <v>11.4</v>
      </c>
      <c r="AC20" s="14">
        <v>82.5</v>
      </c>
      <c r="AD20" s="21">
        <v>12.375</v>
      </c>
      <c r="AE20" s="19">
        <v>90.825000000000003</v>
      </c>
      <c r="AF20" s="19">
        <f t="shared" si="4"/>
        <v>45.412500000000001</v>
      </c>
      <c r="AG20" s="20">
        <v>89.6</v>
      </c>
      <c r="AH20" s="19">
        <f t="shared" si="5"/>
        <v>44.8</v>
      </c>
      <c r="AI20" s="19">
        <f t="shared" si="6"/>
        <v>90.212500000000006</v>
      </c>
      <c r="AJ20" s="15" t="s">
        <v>45</v>
      </c>
    </row>
    <row r="21" spans="1:36" ht="25.5" customHeight="1">
      <c r="A21" s="3" t="s">
        <v>107</v>
      </c>
      <c r="B21" s="14" t="s">
        <v>109</v>
      </c>
      <c r="C21" s="14" t="s">
        <v>37</v>
      </c>
      <c r="D21" s="14">
        <v>2014051098</v>
      </c>
      <c r="E21" s="14" t="s">
        <v>110</v>
      </c>
      <c r="F21" s="14" t="s">
        <v>111</v>
      </c>
      <c r="G21" s="14" t="s">
        <v>40</v>
      </c>
      <c r="H21" s="14" t="s">
        <v>41</v>
      </c>
      <c r="I21" s="15" t="s">
        <v>42</v>
      </c>
      <c r="J21" s="14" t="s">
        <v>107</v>
      </c>
      <c r="K21" s="14" t="s">
        <v>103</v>
      </c>
      <c r="L21" s="14"/>
      <c r="M21" s="14"/>
      <c r="N21" s="14">
        <v>3.7</v>
      </c>
      <c r="O21" s="16">
        <v>3</v>
      </c>
      <c r="P21" s="17">
        <v>5.0847457627118647E-2</v>
      </c>
      <c r="Q21" s="18">
        <v>94.915254237288138</v>
      </c>
      <c r="R21" s="18">
        <v>37.96610169491526</v>
      </c>
      <c r="S21" s="14">
        <v>110.05</v>
      </c>
      <c r="T21" s="14">
        <v>7</v>
      </c>
      <c r="U21" s="17">
        <v>0.11864406779661017</v>
      </c>
      <c r="V21" s="18">
        <v>88.135593220338976</v>
      </c>
      <c r="W21" s="18">
        <v>8.8135593220338979</v>
      </c>
      <c r="X21" s="14">
        <v>59</v>
      </c>
      <c r="Y21" s="14">
        <v>81.5</v>
      </c>
      <c r="Z21" s="18">
        <v>16.3</v>
      </c>
      <c r="AA21" s="14">
        <v>72</v>
      </c>
      <c r="AB21" s="18">
        <v>10.799999999999999</v>
      </c>
      <c r="AC21" s="14">
        <v>87.5</v>
      </c>
      <c r="AD21" s="21">
        <v>13.125</v>
      </c>
      <c r="AE21" s="19">
        <v>87.004661016949157</v>
      </c>
      <c r="AF21" s="19">
        <f t="shared" si="4"/>
        <v>43.502330508474579</v>
      </c>
      <c r="AG21" s="20">
        <v>90</v>
      </c>
      <c r="AH21" s="19">
        <f t="shared" si="5"/>
        <v>45</v>
      </c>
      <c r="AI21" s="19">
        <f t="shared" si="6"/>
        <v>88.502330508474586</v>
      </c>
      <c r="AJ21" s="15" t="s">
        <v>45</v>
      </c>
    </row>
    <row r="22" spans="1:36" ht="25.5" customHeight="1">
      <c r="A22" s="3" t="s">
        <v>112</v>
      </c>
      <c r="B22" s="29" t="s">
        <v>113</v>
      </c>
      <c r="C22" s="29" t="s">
        <v>37</v>
      </c>
      <c r="D22" s="35">
        <v>2014050283</v>
      </c>
      <c r="E22" s="30" t="s">
        <v>114</v>
      </c>
      <c r="F22" s="30" t="s">
        <v>115</v>
      </c>
      <c r="G22" s="30" t="s">
        <v>40</v>
      </c>
      <c r="H22" s="30" t="s">
        <v>41</v>
      </c>
      <c r="I22" s="30" t="s">
        <v>42</v>
      </c>
      <c r="J22" s="30" t="s">
        <v>112</v>
      </c>
      <c r="K22" s="30" t="s">
        <v>91</v>
      </c>
      <c r="L22" s="30"/>
      <c r="M22" s="30"/>
      <c r="N22" s="20">
        <v>3.93</v>
      </c>
      <c r="O22" s="31">
        <v>1</v>
      </c>
      <c r="P22" s="17">
        <v>2.564102564102564E-2</v>
      </c>
      <c r="Q22" s="18">
        <v>97.435897435897431</v>
      </c>
      <c r="R22" s="18">
        <v>38.974358974358978</v>
      </c>
      <c r="S22" s="20">
        <v>102.86</v>
      </c>
      <c r="T22" s="20">
        <v>2</v>
      </c>
      <c r="U22" s="17">
        <v>5.128205128205128E-2</v>
      </c>
      <c r="V22" s="18">
        <v>94.871794871794862</v>
      </c>
      <c r="W22" s="18">
        <v>9.4871794871794872</v>
      </c>
      <c r="X22" s="20">
        <v>39</v>
      </c>
      <c r="Y22" s="20">
        <v>84</v>
      </c>
      <c r="Z22" s="18">
        <v>16.8</v>
      </c>
      <c r="AA22" s="14">
        <v>81</v>
      </c>
      <c r="AB22" s="18">
        <v>12.15</v>
      </c>
      <c r="AC22" s="14">
        <v>77.5</v>
      </c>
      <c r="AD22" s="21">
        <v>11.625</v>
      </c>
      <c r="AE22" s="19">
        <v>89.03653846153847</v>
      </c>
      <c r="AF22" s="19">
        <f t="shared" si="4"/>
        <v>44.518269230769235</v>
      </c>
      <c r="AG22" s="20">
        <v>89.8</v>
      </c>
      <c r="AH22" s="19">
        <f t="shared" si="5"/>
        <v>44.9</v>
      </c>
      <c r="AI22" s="19">
        <f t="shared" si="6"/>
        <v>89.418269230769226</v>
      </c>
      <c r="AJ22" s="30" t="s">
        <v>45</v>
      </c>
    </row>
    <row r="23" spans="1:36" ht="25.5" customHeight="1">
      <c r="A23" s="3" t="s">
        <v>112</v>
      </c>
      <c r="B23" s="14" t="s">
        <v>116</v>
      </c>
      <c r="C23" s="14" t="s">
        <v>37</v>
      </c>
      <c r="D23" s="14">
        <v>2014050367</v>
      </c>
      <c r="E23" s="14" t="s">
        <v>117</v>
      </c>
      <c r="F23" s="14" t="s">
        <v>118</v>
      </c>
      <c r="G23" s="14" t="s">
        <v>55</v>
      </c>
      <c r="H23" s="14" t="s">
        <v>41</v>
      </c>
      <c r="I23" s="15" t="s">
        <v>42</v>
      </c>
      <c r="J23" s="14" t="s">
        <v>112</v>
      </c>
      <c r="K23" s="14" t="s">
        <v>62</v>
      </c>
      <c r="L23" s="14"/>
      <c r="M23" s="14"/>
      <c r="N23" s="14">
        <v>3.92</v>
      </c>
      <c r="O23" s="16">
        <v>3</v>
      </c>
      <c r="P23" s="17">
        <v>5.8823529411764705E-2</v>
      </c>
      <c r="Q23" s="18">
        <v>94.117647058823522</v>
      </c>
      <c r="R23" s="18">
        <v>37.647058823529413</v>
      </c>
      <c r="S23" s="14">
        <v>98</v>
      </c>
      <c r="T23" s="14">
        <v>4</v>
      </c>
      <c r="U23" s="17">
        <v>7.8431372549019607E-2</v>
      </c>
      <c r="V23" s="18">
        <v>92.156862745098039</v>
      </c>
      <c r="W23" s="18">
        <v>9.2156862745098049</v>
      </c>
      <c r="X23" s="14">
        <v>51</v>
      </c>
      <c r="Y23" s="14">
        <v>86.5</v>
      </c>
      <c r="Z23" s="18">
        <v>17.3</v>
      </c>
      <c r="AA23" s="14">
        <v>73</v>
      </c>
      <c r="AB23" s="18">
        <v>10.95</v>
      </c>
      <c r="AC23" s="14">
        <v>84</v>
      </c>
      <c r="AD23" s="21">
        <v>12.6</v>
      </c>
      <c r="AE23" s="19">
        <v>87.712745098039221</v>
      </c>
      <c r="AF23" s="19">
        <f t="shared" si="4"/>
        <v>43.856372549019611</v>
      </c>
      <c r="AG23" s="20">
        <v>90.2</v>
      </c>
      <c r="AH23" s="19">
        <f t="shared" si="5"/>
        <v>45.1</v>
      </c>
      <c r="AI23" s="19">
        <f t="shared" si="6"/>
        <v>88.956372549019619</v>
      </c>
      <c r="AJ23" s="15" t="s">
        <v>45</v>
      </c>
    </row>
    <row r="24" spans="1:36" ht="25.5" customHeight="1">
      <c r="A24" s="3" t="s">
        <v>112</v>
      </c>
      <c r="B24" s="14" t="s">
        <v>119</v>
      </c>
      <c r="C24" s="14" t="s">
        <v>37</v>
      </c>
      <c r="D24" s="14">
        <v>2014051505</v>
      </c>
      <c r="E24" s="14" t="s">
        <v>120</v>
      </c>
      <c r="F24" s="14" t="s">
        <v>121</v>
      </c>
      <c r="G24" s="14" t="s">
        <v>40</v>
      </c>
      <c r="H24" s="14" t="s">
        <v>41</v>
      </c>
      <c r="I24" s="15" t="s">
        <v>42</v>
      </c>
      <c r="J24" s="14" t="s">
        <v>112</v>
      </c>
      <c r="K24" s="14" t="s">
        <v>122</v>
      </c>
      <c r="L24" s="14"/>
      <c r="M24" s="14"/>
      <c r="N24" s="14">
        <v>3.56</v>
      </c>
      <c r="O24" s="16">
        <v>1</v>
      </c>
      <c r="P24" s="17">
        <v>3.0303030303030304E-2</v>
      </c>
      <c r="Q24" s="18">
        <v>96.969696969696969</v>
      </c>
      <c r="R24" s="18">
        <v>38.787878787878789</v>
      </c>
      <c r="S24" s="14">
        <v>104.6</v>
      </c>
      <c r="T24" s="14">
        <v>2</v>
      </c>
      <c r="U24" s="17">
        <v>6.0606060606060608E-2</v>
      </c>
      <c r="V24" s="18">
        <v>93.939393939393938</v>
      </c>
      <c r="W24" s="18">
        <v>9.3939393939393945</v>
      </c>
      <c r="X24" s="14">
        <v>33</v>
      </c>
      <c r="Y24" s="14">
        <v>82.5</v>
      </c>
      <c r="Z24" s="18">
        <v>16.5</v>
      </c>
      <c r="AA24" s="14">
        <v>67</v>
      </c>
      <c r="AB24" s="18">
        <v>10.049999999999999</v>
      </c>
      <c r="AC24" s="14">
        <v>77.5</v>
      </c>
      <c r="AD24" s="21">
        <v>11.625</v>
      </c>
      <c r="AE24" s="19">
        <v>86.356818181818184</v>
      </c>
      <c r="AF24" s="19">
        <f t="shared" si="4"/>
        <v>43.178409090909092</v>
      </c>
      <c r="AG24" s="20">
        <v>89.6</v>
      </c>
      <c r="AH24" s="19">
        <f t="shared" si="5"/>
        <v>44.8</v>
      </c>
      <c r="AI24" s="19">
        <f t="shared" si="6"/>
        <v>87.978409090909082</v>
      </c>
      <c r="AJ24" s="15" t="s">
        <v>45</v>
      </c>
    </row>
    <row r="25" spans="1:36" ht="25.5" customHeight="1">
      <c r="A25" s="3" t="s">
        <v>112</v>
      </c>
      <c r="B25" s="14" t="s">
        <v>123</v>
      </c>
      <c r="C25" s="14" t="s">
        <v>37</v>
      </c>
      <c r="D25" s="14">
        <v>2014052293</v>
      </c>
      <c r="E25" s="14" t="s">
        <v>117</v>
      </c>
      <c r="F25" s="14" t="s">
        <v>124</v>
      </c>
      <c r="G25" s="14" t="s">
        <v>55</v>
      </c>
      <c r="H25" s="14" t="s">
        <v>41</v>
      </c>
      <c r="I25" s="15" t="s">
        <v>42</v>
      </c>
      <c r="J25" s="14" t="s">
        <v>112</v>
      </c>
      <c r="K25" s="14" t="s">
        <v>125</v>
      </c>
      <c r="L25" s="14"/>
      <c r="M25" s="14"/>
      <c r="N25" s="14">
        <v>3.85</v>
      </c>
      <c r="O25" s="16">
        <v>7</v>
      </c>
      <c r="P25" s="17">
        <v>0.13725490196078433</v>
      </c>
      <c r="Q25" s="18">
        <v>86.274509803921575</v>
      </c>
      <c r="R25" s="18">
        <v>34.509803921568633</v>
      </c>
      <c r="S25" s="14">
        <v>98.22</v>
      </c>
      <c r="T25" s="14">
        <v>3</v>
      </c>
      <c r="U25" s="17">
        <v>5.8823529411764705E-2</v>
      </c>
      <c r="V25" s="18">
        <v>94.117647058823522</v>
      </c>
      <c r="W25" s="18">
        <v>9.4117647058823533</v>
      </c>
      <c r="X25" s="14">
        <v>51</v>
      </c>
      <c r="Y25" s="14">
        <v>84.5</v>
      </c>
      <c r="Z25" s="18">
        <v>16.900000000000002</v>
      </c>
      <c r="AA25" s="14">
        <v>69</v>
      </c>
      <c r="AB25" s="18">
        <v>10.35</v>
      </c>
      <c r="AC25" s="14">
        <v>84</v>
      </c>
      <c r="AD25" s="21">
        <v>12.6</v>
      </c>
      <c r="AE25" s="19">
        <v>83.771568627450975</v>
      </c>
      <c r="AF25" s="19">
        <f t="shared" si="4"/>
        <v>41.885784313725487</v>
      </c>
      <c r="AG25" s="20">
        <v>88</v>
      </c>
      <c r="AH25" s="19">
        <f t="shared" si="5"/>
        <v>44</v>
      </c>
      <c r="AI25" s="19">
        <f t="shared" si="6"/>
        <v>85.88578431372548</v>
      </c>
      <c r="AJ25" s="15" t="s">
        <v>45</v>
      </c>
    </row>
    <row r="26" spans="1:36" ht="25.5" customHeight="1">
      <c r="A26" s="3" t="s">
        <v>112</v>
      </c>
      <c r="B26" s="14" t="s">
        <v>126</v>
      </c>
      <c r="C26" s="14" t="s">
        <v>37</v>
      </c>
      <c r="D26" s="14">
        <v>2014053846</v>
      </c>
      <c r="E26" s="14" t="s">
        <v>69</v>
      </c>
      <c r="F26" s="14" t="s">
        <v>127</v>
      </c>
      <c r="G26" s="14" t="s">
        <v>71</v>
      </c>
      <c r="H26" s="14" t="s">
        <v>41</v>
      </c>
      <c r="I26" s="15" t="s">
        <v>42</v>
      </c>
      <c r="J26" s="14" t="s">
        <v>112</v>
      </c>
      <c r="K26" s="14" t="s">
        <v>128</v>
      </c>
      <c r="L26" s="14"/>
      <c r="M26" s="14"/>
      <c r="N26" s="14">
        <v>3.57</v>
      </c>
      <c r="O26" s="16">
        <v>6</v>
      </c>
      <c r="P26" s="17">
        <v>0.18181818181818182</v>
      </c>
      <c r="Q26" s="18">
        <v>81.818181818181813</v>
      </c>
      <c r="R26" s="18">
        <v>32.727272727272727</v>
      </c>
      <c r="S26" s="14">
        <v>92.85</v>
      </c>
      <c r="T26" s="14">
        <v>5</v>
      </c>
      <c r="U26" s="17">
        <v>0.15151515151515152</v>
      </c>
      <c r="V26" s="18">
        <v>84.848484848484844</v>
      </c>
      <c r="W26" s="18">
        <v>8.4848484848484844</v>
      </c>
      <c r="X26" s="14">
        <v>33</v>
      </c>
      <c r="Y26" s="14">
        <v>89</v>
      </c>
      <c r="Z26" s="18">
        <v>17.8</v>
      </c>
      <c r="AA26" s="14">
        <v>81</v>
      </c>
      <c r="AB26" s="18">
        <v>12.15</v>
      </c>
      <c r="AC26" s="14">
        <v>83.5</v>
      </c>
      <c r="AD26" s="21">
        <v>12.525</v>
      </c>
      <c r="AE26" s="19">
        <v>83.687121212121227</v>
      </c>
      <c r="AF26" s="19">
        <f t="shared" si="4"/>
        <v>41.843560606060613</v>
      </c>
      <c r="AG26" s="20">
        <v>87</v>
      </c>
      <c r="AH26" s="19">
        <f t="shared" si="5"/>
        <v>43.5</v>
      </c>
      <c r="AI26" s="19">
        <f t="shared" si="6"/>
        <v>85.343560606060606</v>
      </c>
      <c r="AJ26" s="15" t="s">
        <v>45</v>
      </c>
    </row>
    <row r="27" spans="1:36" ht="25.5" customHeight="1">
      <c r="A27" s="3" t="s">
        <v>82</v>
      </c>
      <c r="B27" s="14" t="s">
        <v>129</v>
      </c>
      <c r="C27" s="14" t="s">
        <v>37</v>
      </c>
      <c r="D27" s="14">
        <v>2014052356</v>
      </c>
      <c r="E27" s="14" t="s">
        <v>117</v>
      </c>
      <c r="F27" s="14" t="s">
        <v>130</v>
      </c>
      <c r="G27" s="14" t="s">
        <v>55</v>
      </c>
      <c r="H27" s="14" t="s">
        <v>41</v>
      </c>
      <c r="I27" s="15" t="s">
        <v>42</v>
      </c>
      <c r="J27" s="14" t="s">
        <v>82</v>
      </c>
      <c r="K27" s="14" t="s">
        <v>131</v>
      </c>
      <c r="L27" s="14"/>
      <c r="M27" s="14"/>
      <c r="N27" s="14">
        <v>3.87</v>
      </c>
      <c r="O27" s="16">
        <v>6</v>
      </c>
      <c r="P27" s="17">
        <v>0.10714285714285714</v>
      </c>
      <c r="Q27" s="18">
        <v>89.285714285714292</v>
      </c>
      <c r="R27" s="18">
        <v>35.714285714285715</v>
      </c>
      <c r="S27" s="14">
        <v>98.38</v>
      </c>
      <c r="T27" s="14">
        <v>2</v>
      </c>
      <c r="U27" s="17">
        <v>3.5714285714285712E-2</v>
      </c>
      <c r="V27" s="18">
        <v>96.428571428571431</v>
      </c>
      <c r="W27" s="18">
        <v>9.6428571428571441</v>
      </c>
      <c r="X27" s="14">
        <v>56</v>
      </c>
      <c r="Y27" s="14">
        <v>89</v>
      </c>
      <c r="Z27" s="18">
        <v>17.8</v>
      </c>
      <c r="AA27" s="14">
        <v>79</v>
      </c>
      <c r="AB27" s="18">
        <v>11.85</v>
      </c>
      <c r="AC27" s="14">
        <v>91.5</v>
      </c>
      <c r="AD27" s="21">
        <v>13.725</v>
      </c>
      <c r="AE27" s="19">
        <v>88.732142857142847</v>
      </c>
      <c r="AF27" s="19">
        <f t="shared" si="3"/>
        <v>44.366071428571423</v>
      </c>
      <c r="AG27" s="20">
        <v>89.2</v>
      </c>
      <c r="AH27" s="19">
        <f t="shared" si="0"/>
        <v>44.6</v>
      </c>
      <c r="AI27" s="19">
        <f t="shared" si="1"/>
        <v>88.966071428571425</v>
      </c>
      <c r="AJ27" s="15" t="s">
        <v>45</v>
      </c>
    </row>
    <row r="28" spans="1:36" ht="25.5" customHeight="1">
      <c r="A28" s="3" t="s">
        <v>82</v>
      </c>
      <c r="B28" s="14" t="s">
        <v>132</v>
      </c>
      <c r="C28" s="14" t="s">
        <v>37</v>
      </c>
      <c r="D28" s="14">
        <v>2014050370</v>
      </c>
      <c r="E28" s="14" t="s">
        <v>117</v>
      </c>
      <c r="F28" s="14" t="s">
        <v>133</v>
      </c>
      <c r="G28" s="14" t="s">
        <v>55</v>
      </c>
      <c r="H28" s="14" t="s">
        <v>41</v>
      </c>
      <c r="I28" s="15" t="s">
        <v>42</v>
      </c>
      <c r="J28" s="14" t="s">
        <v>82</v>
      </c>
      <c r="K28" s="14" t="s">
        <v>103</v>
      </c>
      <c r="L28" s="14"/>
      <c r="M28" s="14"/>
      <c r="N28" s="14">
        <v>3.73</v>
      </c>
      <c r="O28" s="16">
        <v>15</v>
      </c>
      <c r="P28" s="17">
        <v>0.16304347826086957</v>
      </c>
      <c r="Q28" s="18">
        <v>83.695652173913032</v>
      </c>
      <c r="R28" s="18">
        <v>33.478260869565212</v>
      </c>
      <c r="S28" s="14">
        <v>96.9</v>
      </c>
      <c r="T28" s="14">
        <v>13</v>
      </c>
      <c r="U28" s="17">
        <v>0.14130434782608695</v>
      </c>
      <c r="V28" s="18">
        <v>85.869565217391312</v>
      </c>
      <c r="W28" s="18">
        <v>8.5869565217391308</v>
      </c>
      <c r="X28" s="14">
        <v>92</v>
      </c>
      <c r="Y28" s="14">
        <v>85.5</v>
      </c>
      <c r="Z28" s="18">
        <v>17.100000000000001</v>
      </c>
      <c r="AA28" s="14">
        <v>75</v>
      </c>
      <c r="AB28" s="18">
        <v>11.25</v>
      </c>
      <c r="AC28" s="14">
        <v>85.5</v>
      </c>
      <c r="AD28" s="21">
        <v>12.824999999999999</v>
      </c>
      <c r="AE28" s="19">
        <v>83.240217391304341</v>
      </c>
      <c r="AF28" s="19">
        <f t="shared" si="3"/>
        <v>41.620108695652171</v>
      </c>
      <c r="AG28" s="20">
        <v>86</v>
      </c>
      <c r="AH28" s="19">
        <f t="shared" si="0"/>
        <v>43</v>
      </c>
      <c r="AI28" s="19">
        <f t="shared" si="1"/>
        <v>84.620108695652164</v>
      </c>
      <c r="AJ28" s="15" t="s">
        <v>45</v>
      </c>
    </row>
    <row r="29" spans="1:36" ht="25.5" customHeight="1">
      <c r="A29" s="3" t="s">
        <v>82</v>
      </c>
      <c r="B29" s="14" t="s">
        <v>134</v>
      </c>
      <c r="C29" s="14" t="s">
        <v>37</v>
      </c>
      <c r="D29" s="14">
        <v>2014053071</v>
      </c>
      <c r="E29" s="14" t="s">
        <v>78</v>
      </c>
      <c r="F29" s="14" t="s">
        <v>79</v>
      </c>
      <c r="G29" s="14" t="s">
        <v>80</v>
      </c>
      <c r="H29" s="14" t="s">
        <v>41</v>
      </c>
      <c r="I29" s="15" t="s">
        <v>42</v>
      </c>
      <c r="J29" s="14" t="s">
        <v>82</v>
      </c>
      <c r="K29" s="14" t="s">
        <v>135</v>
      </c>
      <c r="L29" s="14"/>
      <c r="M29" s="14"/>
      <c r="N29" s="14">
        <v>3.67</v>
      </c>
      <c r="O29" s="16">
        <v>18</v>
      </c>
      <c r="P29" s="17">
        <v>0.30508474576271188</v>
      </c>
      <c r="Q29" s="18">
        <v>69.491525423728802</v>
      </c>
      <c r="R29" s="18">
        <v>27.796610169491522</v>
      </c>
      <c r="S29" s="14">
        <v>111.47</v>
      </c>
      <c r="T29" s="14">
        <v>4</v>
      </c>
      <c r="U29" s="17">
        <v>6.7796610169491525E-2</v>
      </c>
      <c r="V29" s="18">
        <v>93.220338983050837</v>
      </c>
      <c r="W29" s="18">
        <v>9.3220338983050848</v>
      </c>
      <c r="X29" s="14">
        <v>59</v>
      </c>
      <c r="Y29" s="14">
        <v>82.5</v>
      </c>
      <c r="Z29" s="18">
        <v>16.5</v>
      </c>
      <c r="AA29" s="14">
        <v>84</v>
      </c>
      <c r="AB29" s="18">
        <v>12.6</v>
      </c>
      <c r="AC29" s="14">
        <v>78.5</v>
      </c>
      <c r="AD29" s="21">
        <v>11.775</v>
      </c>
      <c r="AE29" s="19">
        <v>77.993644067796609</v>
      </c>
      <c r="AF29" s="19">
        <f t="shared" si="3"/>
        <v>38.996822033898304</v>
      </c>
      <c r="AG29" s="20">
        <v>89</v>
      </c>
      <c r="AH29" s="19">
        <f t="shared" si="0"/>
        <v>44.5</v>
      </c>
      <c r="AI29" s="19">
        <f t="shared" si="1"/>
        <v>83.496822033898297</v>
      </c>
      <c r="AJ29" s="15" t="s">
        <v>45</v>
      </c>
    </row>
    <row r="30" spans="1:36" ht="25.5" customHeight="1">
      <c r="A30" s="13" t="s">
        <v>136</v>
      </c>
      <c r="B30" s="14" t="s">
        <v>137</v>
      </c>
      <c r="C30" s="14" t="s">
        <v>37</v>
      </c>
      <c r="D30" s="14">
        <v>2014052308</v>
      </c>
      <c r="E30" s="14" t="s">
        <v>117</v>
      </c>
      <c r="F30" s="14" t="s">
        <v>138</v>
      </c>
      <c r="G30" s="14" t="s">
        <v>55</v>
      </c>
      <c r="H30" s="14" t="s">
        <v>41</v>
      </c>
      <c r="I30" s="15" t="s">
        <v>42</v>
      </c>
      <c r="J30" s="14" t="s">
        <v>95</v>
      </c>
      <c r="K30" s="14" t="s">
        <v>112</v>
      </c>
      <c r="L30" s="14"/>
      <c r="M30" s="14"/>
      <c r="N30" s="14">
        <v>3.88</v>
      </c>
      <c r="O30" s="16">
        <v>8</v>
      </c>
      <c r="P30" s="17">
        <v>8.6956521739130432E-2</v>
      </c>
      <c r="Q30" s="18">
        <v>91.304347826086968</v>
      </c>
      <c r="R30" s="18">
        <v>36.521739130434788</v>
      </c>
      <c r="S30" s="14">
        <v>98.42</v>
      </c>
      <c r="T30" s="14">
        <v>6</v>
      </c>
      <c r="U30" s="17">
        <v>6.5217391304347824E-2</v>
      </c>
      <c r="V30" s="18">
        <v>93.478260869565219</v>
      </c>
      <c r="W30" s="18">
        <v>9.3478260869565215</v>
      </c>
      <c r="X30" s="14">
        <v>92</v>
      </c>
      <c r="Y30" s="14">
        <v>89</v>
      </c>
      <c r="Z30" s="18">
        <v>17.8</v>
      </c>
      <c r="AA30" s="14">
        <v>89</v>
      </c>
      <c r="AB30" s="18">
        <v>13.35</v>
      </c>
      <c r="AC30" s="14">
        <v>85</v>
      </c>
      <c r="AD30" s="21">
        <v>12.75</v>
      </c>
      <c r="AE30" s="19">
        <v>89.769565217391303</v>
      </c>
      <c r="AF30" s="19">
        <f t="shared" ref="AF30:AF37" si="7">AE30*0.5</f>
        <v>44.884782608695652</v>
      </c>
      <c r="AG30" s="20">
        <v>88.4</v>
      </c>
      <c r="AH30" s="19">
        <f t="shared" ref="AH30:AH37" si="8">AG30*0.5</f>
        <v>44.2</v>
      </c>
      <c r="AI30" s="19">
        <f t="shared" ref="AI30:AI37" si="9">AF30+AH30</f>
        <v>89.084782608695662</v>
      </c>
      <c r="AJ30" s="15" t="s">
        <v>45</v>
      </c>
    </row>
    <row r="31" spans="1:36" ht="25.5" customHeight="1">
      <c r="A31" s="13" t="s">
        <v>136</v>
      </c>
      <c r="B31" s="14" t="s">
        <v>139</v>
      </c>
      <c r="C31" s="14" t="s">
        <v>37</v>
      </c>
      <c r="D31" s="14">
        <v>2014052674</v>
      </c>
      <c r="E31" s="14" t="s">
        <v>69</v>
      </c>
      <c r="F31" s="14" t="s">
        <v>140</v>
      </c>
      <c r="G31" s="14" t="s">
        <v>71</v>
      </c>
      <c r="H31" s="14" t="s">
        <v>41</v>
      </c>
      <c r="I31" s="15" t="s">
        <v>42</v>
      </c>
      <c r="J31" s="14" t="s">
        <v>95</v>
      </c>
      <c r="K31" s="14" t="s">
        <v>141</v>
      </c>
      <c r="L31" s="14"/>
      <c r="M31" s="14"/>
      <c r="N31" s="14">
        <v>3.85</v>
      </c>
      <c r="O31" s="16">
        <v>1</v>
      </c>
      <c r="P31" s="17">
        <v>1.2987012987012988E-2</v>
      </c>
      <c r="Q31" s="18">
        <v>98.701298701298697</v>
      </c>
      <c r="R31" s="18">
        <v>39.480519480519483</v>
      </c>
      <c r="S31" s="14">
        <v>95.44</v>
      </c>
      <c r="T31" s="14">
        <v>1</v>
      </c>
      <c r="U31" s="17">
        <v>1.2987012987012988E-2</v>
      </c>
      <c r="V31" s="18">
        <v>98.701298701298697</v>
      </c>
      <c r="W31" s="18">
        <v>9.8701298701298708</v>
      </c>
      <c r="X31" s="14">
        <v>77</v>
      </c>
      <c r="Y31" s="14">
        <v>82</v>
      </c>
      <c r="Z31" s="18">
        <v>16.400000000000002</v>
      </c>
      <c r="AA31" s="14">
        <v>74</v>
      </c>
      <c r="AB31" s="18">
        <v>11.1</v>
      </c>
      <c r="AC31" s="14">
        <v>84.5</v>
      </c>
      <c r="AD31" s="21">
        <v>12.674999999999999</v>
      </c>
      <c r="AE31" s="19">
        <v>89.525649350649346</v>
      </c>
      <c r="AF31" s="19">
        <f t="shared" si="7"/>
        <v>44.762824675324673</v>
      </c>
      <c r="AG31" s="20">
        <v>87.4</v>
      </c>
      <c r="AH31" s="19">
        <f t="shared" si="8"/>
        <v>43.7</v>
      </c>
      <c r="AI31" s="19">
        <f t="shared" si="9"/>
        <v>88.462824675324669</v>
      </c>
      <c r="AJ31" s="15" t="s">
        <v>45</v>
      </c>
    </row>
    <row r="32" spans="1:36" ht="25.5" customHeight="1">
      <c r="A32" s="13" t="s">
        <v>136</v>
      </c>
      <c r="B32" s="14" t="s">
        <v>142</v>
      </c>
      <c r="C32" s="14" t="s">
        <v>37</v>
      </c>
      <c r="D32" s="14">
        <v>2014050384</v>
      </c>
      <c r="E32" s="14" t="s">
        <v>143</v>
      </c>
      <c r="F32" s="14" t="s">
        <v>144</v>
      </c>
      <c r="G32" s="14" t="s">
        <v>55</v>
      </c>
      <c r="H32" s="14" t="s">
        <v>41</v>
      </c>
      <c r="I32" s="15" t="s">
        <v>42</v>
      </c>
      <c r="J32" s="14" t="s">
        <v>95</v>
      </c>
      <c r="K32" s="14" t="s">
        <v>103</v>
      </c>
      <c r="L32" s="14"/>
      <c r="M32" s="14"/>
      <c r="N32" s="14">
        <v>4.05</v>
      </c>
      <c r="O32" s="16">
        <v>12</v>
      </c>
      <c r="P32" s="17">
        <v>9.6000000000000002E-2</v>
      </c>
      <c r="Q32" s="18">
        <v>90.4</v>
      </c>
      <c r="R32" s="18">
        <v>36.160000000000004</v>
      </c>
      <c r="S32" s="14">
        <v>87.72</v>
      </c>
      <c r="T32" s="14">
        <v>37</v>
      </c>
      <c r="U32" s="17">
        <v>0.29599999999999999</v>
      </c>
      <c r="V32" s="18">
        <v>70.399999999999991</v>
      </c>
      <c r="W32" s="18">
        <v>7.0399999999999991</v>
      </c>
      <c r="X32" s="14">
        <v>125</v>
      </c>
      <c r="Y32" s="14">
        <v>93</v>
      </c>
      <c r="Z32" s="18">
        <v>18.600000000000001</v>
      </c>
      <c r="AA32" s="14">
        <v>73</v>
      </c>
      <c r="AB32" s="18">
        <v>10.95</v>
      </c>
      <c r="AC32" s="14">
        <v>82</v>
      </c>
      <c r="AD32" s="21">
        <v>12.299999999999999</v>
      </c>
      <c r="AE32" s="19">
        <v>85.05</v>
      </c>
      <c r="AF32" s="19">
        <f t="shared" si="7"/>
        <v>42.524999999999999</v>
      </c>
      <c r="AG32" s="20">
        <v>90.4</v>
      </c>
      <c r="AH32" s="19">
        <f t="shared" si="8"/>
        <v>45.2</v>
      </c>
      <c r="AI32" s="19">
        <f t="shared" si="9"/>
        <v>87.724999999999994</v>
      </c>
      <c r="AJ32" s="15" t="s">
        <v>45</v>
      </c>
    </row>
    <row r="33" spans="1:36" ht="25.5" customHeight="1">
      <c r="A33" s="13" t="s">
        <v>136</v>
      </c>
      <c r="B33" s="14" t="s">
        <v>145</v>
      </c>
      <c r="C33" s="14" t="s">
        <v>37</v>
      </c>
      <c r="D33" s="14">
        <v>2014052985</v>
      </c>
      <c r="E33" s="14" t="s">
        <v>146</v>
      </c>
      <c r="F33" s="14" t="s">
        <v>147</v>
      </c>
      <c r="G33" s="14" t="s">
        <v>55</v>
      </c>
      <c r="H33" s="14" t="s">
        <v>41</v>
      </c>
      <c r="I33" s="15" t="s">
        <v>42</v>
      </c>
      <c r="J33" s="14" t="s">
        <v>95</v>
      </c>
      <c r="K33" s="14" t="s">
        <v>112</v>
      </c>
      <c r="L33" s="14"/>
      <c r="M33" s="14"/>
      <c r="N33" s="14">
        <v>3.71</v>
      </c>
      <c r="O33" s="16">
        <v>6</v>
      </c>
      <c r="P33" s="17">
        <v>7.8947368421052627E-2</v>
      </c>
      <c r="Q33" s="18">
        <v>92.10526315789474</v>
      </c>
      <c r="R33" s="18">
        <v>36.842105263157897</v>
      </c>
      <c r="S33" s="14">
        <v>111.92</v>
      </c>
      <c r="T33" s="14">
        <v>1</v>
      </c>
      <c r="U33" s="17">
        <v>1.3157894736842105E-2</v>
      </c>
      <c r="V33" s="18">
        <v>98.68421052631578</v>
      </c>
      <c r="W33" s="18">
        <v>9.8684210526315788</v>
      </c>
      <c r="X33" s="14">
        <v>76</v>
      </c>
      <c r="Y33" s="14">
        <v>81</v>
      </c>
      <c r="Z33" s="18">
        <v>16.2</v>
      </c>
      <c r="AA33" s="14">
        <v>74</v>
      </c>
      <c r="AB33" s="18">
        <v>11.1</v>
      </c>
      <c r="AC33" s="14">
        <v>83</v>
      </c>
      <c r="AD33" s="21">
        <v>12.45</v>
      </c>
      <c r="AE33" s="19">
        <v>86.46052631578948</v>
      </c>
      <c r="AF33" s="19">
        <f t="shared" si="7"/>
        <v>43.23026315789474</v>
      </c>
      <c r="AG33" s="20">
        <v>88.4</v>
      </c>
      <c r="AH33" s="19">
        <f t="shared" si="8"/>
        <v>44.2</v>
      </c>
      <c r="AI33" s="19">
        <f t="shared" si="9"/>
        <v>87.430263157894743</v>
      </c>
      <c r="AJ33" s="15" t="s">
        <v>45</v>
      </c>
    </row>
    <row r="34" spans="1:36" ht="25.5" customHeight="1">
      <c r="A34" s="13" t="s">
        <v>136</v>
      </c>
      <c r="B34" s="14" t="s">
        <v>148</v>
      </c>
      <c r="C34" s="14" t="s">
        <v>37</v>
      </c>
      <c r="D34" s="14">
        <v>2014051262</v>
      </c>
      <c r="E34" s="14" t="s">
        <v>149</v>
      </c>
      <c r="F34" s="14" t="s">
        <v>150</v>
      </c>
      <c r="G34" s="14" t="s">
        <v>151</v>
      </c>
      <c r="H34" s="14" t="s">
        <v>41</v>
      </c>
      <c r="I34" s="15" t="s">
        <v>42</v>
      </c>
      <c r="J34" s="14" t="s">
        <v>95</v>
      </c>
      <c r="K34" s="14" t="s">
        <v>82</v>
      </c>
      <c r="L34" s="14"/>
      <c r="M34" s="14"/>
      <c r="N34" s="14">
        <v>3.49</v>
      </c>
      <c r="O34" s="16">
        <v>2</v>
      </c>
      <c r="P34" s="17">
        <v>0.125</v>
      </c>
      <c r="Q34" s="18">
        <v>87.5</v>
      </c>
      <c r="R34" s="18">
        <v>35</v>
      </c>
      <c r="S34" s="14">
        <v>86.54</v>
      </c>
      <c r="T34" s="14">
        <v>1</v>
      </c>
      <c r="U34" s="17">
        <v>6.25E-2</v>
      </c>
      <c r="V34" s="18">
        <v>93.75</v>
      </c>
      <c r="W34" s="18">
        <v>9.375</v>
      </c>
      <c r="X34" s="14">
        <v>16</v>
      </c>
      <c r="Y34" s="14">
        <v>82.5</v>
      </c>
      <c r="Z34" s="18">
        <v>16.5</v>
      </c>
      <c r="AA34" s="14">
        <v>80</v>
      </c>
      <c r="AB34" s="18">
        <v>12</v>
      </c>
      <c r="AC34" s="14">
        <v>83</v>
      </c>
      <c r="AD34" s="21">
        <v>12.45</v>
      </c>
      <c r="AE34" s="19">
        <v>85.325000000000003</v>
      </c>
      <c r="AF34" s="19">
        <f t="shared" si="7"/>
        <v>42.662500000000001</v>
      </c>
      <c r="AG34" s="20">
        <v>88.6</v>
      </c>
      <c r="AH34" s="19">
        <f t="shared" si="8"/>
        <v>44.3</v>
      </c>
      <c r="AI34" s="19">
        <f t="shared" si="9"/>
        <v>86.962500000000006</v>
      </c>
      <c r="AJ34" s="15" t="s">
        <v>45</v>
      </c>
    </row>
    <row r="35" spans="1:36" ht="25.5" customHeight="1">
      <c r="A35" s="3" t="s">
        <v>135</v>
      </c>
      <c r="B35" s="14" t="s">
        <v>152</v>
      </c>
      <c r="C35" s="14" t="s">
        <v>37</v>
      </c>
      <c r="D35" s="14">
        <v>2014052191</v>
      </c>
      <c r="E35" s="14" t="s">
        <v>53</v>
      </c>
      <c r="F35" s="14" t="s">
        <v>74</v>
      </c>
      <c r="G35" s="14" t="s">
        <v>55</v>
      </c>
      <c r="H35" s="14" t="s">
        <v>41</v>
      </c>
      <c r="I35" s="15" t="s">
        <v>42</v>
      </c>
      <c r="J35" s="14" t="s">
        <v>135</v>
      </c>
      <c r="K35" s="14" t="s">
        <v>122</v>
      </c>
      <c r="L35" s="14"/>
      <c r="M35" s="14"/>
      <c r="N35" s="14">
        <v>3.66</v>
      </c>
      <c r="O35" s="16">
        <v>9</v>
      </c>
      <c r="P35" s="17">
        <v>0.125</v>
      </c>
      <c r="Q35" s="18">
        <v>87.5</v>
      </c>
      <c r="R35" s="18">
        <v>35</v>
      </c>
      <c r="S35" s="14">
        <v>93.57</v>
      </c>
      <c r="T35" s="14">
        <v>8</v>
      </c>
      <c r="U35" s="17">
        <v>0.1111111111111111</v>
      </c>
      <c r="V35" s="18">
        <v>88.888888888888886</v>
      </c>
      <c r="W35" s="18">
        <v>8.8888888888888893</v>
      </c>
      <c r="X35" s="14">
        <v>72</v>
      </c>
      <c r="Y35" s="14">
        <v>91</v>
      </c>
      <c r="Z35" s="18">
        <v>18.2</v>
      </c>
      <c r="AA35" s="14">
        <v>80</v>
      </c>
      <c r="AB35" s="18">
        <v>12</v>
      </c>
      <c r="AC35" s="14">
        <v>87</v>
      </c>
      <c r="AD35" s="21">
        <v>13.049999999999999</v>
      </c>
      <c r="AE35" s="19">
        <v>87.138888888888886</v>
      </c>
      <c r="AF35" s="19">
        <f t="shared" si="7"/>
        <v>43.569444444444443</v>
      </c>
      <c r="AG35" s="20">
        <v>89.6</v>
      </c>
      <c r="AH35" s="19">
        <f t="shared" si="8"/>
        <v>44.8</v>
      </c>
      <c r="AI35" s="19">
        <f t="shared" si="9"/>
        <v>88.36944444444444</v>
      </c>
      <c r="AJ35" s="15" t="s">
        <v>45</v>
      </c>
    </row>
    <row r="36" spans="1:36" ht="25.5" customHeight="1">
      <c r="A36" s="3" t="s">
        <v>135</v>
      </c>
      <c r="B36" s="14" t="s">
        <v>153</v>
      </c>
      <c r="C36" s="14" t="s">
        <v>37</v>
      </c>
      <c r="D36" s="14">
        <v>2014053656</v>
      </c>
      <c r="E36" s="14" t="s">
        <v>117</v>
      </c>
      <c r="F36" s="14" t="s">
        <v>130</v>
      </c>
      <c r="G36" s="14" t="s">
        <v>55</v>
      </c>
      <c r="H36" s="14" t="s">
        <v>41</v>
      </c>
      <c r="I36" s="15" t="s">
        <v>42</v>
      </c>
      <c r="J36" s="14" t="s">
        <v>135</v>
      </c>
      <c r="K36" s="14" t="s">
        <v>112</v>
      </c>
      <c r="L36" s="14"/>
      <c r="M36" s="14"/>
      <c r="N36" s="14">
        <v>3.88</v>
      </c>
      <c r="O36" s="16">
        <v>5</v>
      </c>
      <c r="P36" s="17">
        <v>8.9285714285714288E-2</v>
      </c>
      <c r="Q36" s="18">
        <v>91.071428571428569</v>
      </c>
      <c r="R36" s="18">
        <v>36.428571428571431</v>
      </c>
      <c r="S36" s="14">
        <v>98.24</v>
      </c>
      <c r="T36" s="14">
        <v>4</v>
      </c>
      <c r="U36" s="17">
        <v>7.1428571428571425E-2</v>
      </c>
      <c r="V36" s="18">
        <v>92.857142857142861</v>
      </c>
      <c r="W36" s="18">
        <v>9.2857142857142865</v>
      </c>
      <c r="X36" s="14">
        <v>56</v>
      </c>
      <c r="Y36" s="14">
        <v>85</v>
      </c>
      <c r="Z36" s="18">
        <v>17</v>
      </c>
      <c r="AA36" s="14">
        <v>71</v>
      </c>
      <c r="AB36" s="18">
        <v>10.65</v>
      </c>
      <c r="AC36" s="14">
        <v>77</v>
      </c>
      <c r="AD36" s="21">
        <v>11.549999999999999</v>
      </c>
      <c r="AE36" s="19">
        <v>84.914285714285711</v>
      </c>
      <c r="AF36" s="19">
        <f t="shared" si="7"/>
        <v>42.457142857142856</v>
      </c>
      <c r="AG36" s="20">
        <v>87.6</v>
      </c>
      <c r="AH36" s="19">
        <f t="shared" si="8"/>
        <v>43.8</v>
      </c>
      <c r="AI36" s="19">
        <f t="shared" si="9"/>
        <v>86.257142857142853</v>
      </c>
      <c r="AJ36" s="15" t="s">
        <v>45</v>
      </c>
    </row>
    <row r="37" spans="1:36" ht="25.5" customHeight="1">
      <c r="A37" s="3" t="s">
        <v>135</v>
      </c>
      <c r="B37" s="14" t="s">
        <v>154</v>
      </c>
      <c r="C37" s="14" t="s">
        <v>37</v>
      </c>
      <c r="D37" s="14">
        <v>2014053276</v>
      </c>
      <c r="E37" s="14" t="s">
        <v>110</v>
      </c>
      <c r="F37" s="14" t="s">
        <v>155</v>
      </c>
      <c r="G37" s="14" t="s">
        <v>40</v>
      </c>
      <c r="H37" s="14" t="s">
        <v>41</v>
      </c>
      <c r="I37" s="15" t="s">
        <v>42</v>
      </c>
      <c r="J37" s="14" t="s">
        <v>135</v>
      </c>
      <c r="K37" s="14" t="s">
        <v>122</v>
      </c>
      <c r="L37" s="14"/>
      <c r="M37" s="14"/>
      <c r="N37" s="14">
        <v>3.46</v>
      </c>
      <c r="O37" s="16">
        <v>12</v>
      </c>
      <c r="P37" s="17">
        <v>0.20338983050847459</v>
      </c>
      <c r="Q37" s="18">
        <v>79.66101694915254</v>
      </c>
      <c r="R37" s="18">
        <v>31.864406779661017</v>
      </c>
      <c r="S37" s="14">
        <v>107.73</v>
      </c>
      <c r="T37" s="14">
        <v>21</v>
      </c>
      <c r="U37" s="17">
        <v>0.3559322033898305</v>
      </c>
      <c r="V37" s="18">
        <v>64.406779661016955</v>
      </c>
      <c r="W37" s="18">
        <v>6.4406779661016955</v>
      </c>
      <c r="X37" s="14">
        <v>59</v>
      </c>
      <c r="Y37" s="14">
        <v>89</v>
      </c>
      <c r="Z37" s="18">
        <v>17.8</v>
      </c>
      <c r="AA37" s="14">
        <v>76</v>
      </c>
      <c r="AB37" s="18">
        <v>11.4</v>
      </c>
      <c r="AC37" s="14">
        <v>85</v>
      </c>
      <c r="AD37" s="21">
        <v>12.75</v>
      </c>
      <c r="AE37" s="19">
        <v>80.255084745762716</v>
      </c>
      <c r="AF37" s="19">
        <f t="shared" si="7"/>
        <v>40.127542372881358</v>
      </c>
      <c r="AG37" s="20">
        <v>89.6</v>
      </c>
      <c r="AH37" s="19">
        <f t="shared" si="8"/>
        <v>44.8</v>
      </c>
      <c r="AI37" s="19">
        <f t="shared" si="9"/>
        <v>84.927542372881362</v>
      </c>
      <c r="AJ37" s="15" t="s">
        <v>45</v>
      </c>
    </row>
    <row r="38" spans="1:36" ht="25.5" customHeight="1">
      <c r="A38" s="3" t="s">
        <v>103</v>
      </c>
      <c r="B38" s="14" t="s">
        <v>156</v>
      </c>
      <c r="C38" s="14" t="s">
        <v>37</v>
      </c>
      <c r="D38" s="14">
        <v>2014052193</v>
      </c>
      <c r="E38" s="14" t="s">
        <v>53</v>
      </c>
      <c r="F38" s="14" t="s">
        <v>74</v>
      </c>
      <c r="G38" s="14" t="s">
        <v>55</v>
      </c>
      <c r="H38" s="14" t="s">
        <v>41</v>
      </c>
      <c r="I38" s="15" t="s">
        <v>42</v>
      </c>
      <c r="J38" s="14" t="s">
        <v>103</v>
      </c>
      <c r="K38" s="14" t="s">
        <v>95</v>
      </c>
      <c r="L38" s="14"/>
      <c r="M38" s="14"/>
      <c r="N38" s="14">
        <v>3.9</v>
      </c>
      <c r="O38" s="16">
        <v>4</v>
      </c>
      <c r="P38" s="17">
        <v>5.5555555555555552E-2</v>
      </c>
      <c r="Q38" s="18">
        <v>94.444444444444443</v>
      </c>
      <c r="R38" s="18">
        <v>37.777777777777779</v>
      </c>
      <c r="S38" s="14">
        <v>95.78</v>
      </c>
      <c r="T38" s="14">
        <v>2</v>
      </c>
      <c r="U38" s="17">
        <v>2.7777777777777776E-2</v>
      </c>
      <c r="V38" s="18">
        <v>97.222222222222214</v>
      </c>
      <c r="W38" s="18">
        <v>9.7222222222222214</v>
      </c>
      <c r="X38" s="14">
        <v>72</v>
      </c>
      <c r="Y38" s="14">
        <v>90.5</v>
      </c>
      <c r="Z38" s="18">
        <v>18.100000000000001</v>
      </c>
      <c r="AA38" s="14">
        <v>80</v>
      </c>
      <c r="AB38" s="18">
        <v>12</v>
      </c>
      <c r="AC38" s="14">
        <v>89</v>
      </c>
      <c r="AD38" s="21">
        <v>13.35</v>
      </c>
      <c r="AE38" s="19">
        <v>90.949999999999989</v>
      </c>
      <c r="AF38" s="19">
        <f t="shared" si="3"/>
        <v>45.474999999999994</v>
      </c>
      <c r="AG38" s="20">
        <v>89.6</v>
      </c>
      <c r="AH38" s="19">
        <f t="shared" si="0"/>
        <v>44.8</v>
      </c>
      <c r="AI38" s="19">
        <f t="shared" si="1"/>
        <v>90.274999999999991</v>
      </c>
      <c r="AJ38" s="15" t="s">
        <v>45</v>
      </c>
    </row>
    <row r="39" spans="1:36" ht="25.5" customHeight="1">
      <c r="A39" s="3" t="s">
        <v>103</v>
      </c>
      <c r="B39" s="14" t="s">
        <v>157</v>
      </c>
      <c r="C39" s="14" t="s">
        <v>37</v>
      </c>
      <c r="D39" s="14">
        <v>2014052332</v>
      </c>
      <c r="E39" s="14" t="s">
        <v>117</v>
      </c>
      <c r="F39" s="14" t="s">
        <v>158</v>
      </c>
      <c r="G39" s="14" t="s">
        <v>55</v>
      </c>
      <c r="H39" s="14" t="s">
        <v>41</v>
      </c>
      <c r="I39" s="15" t="s">
        <v>42</v>
      </c>
      <c r="J39" s="14" t="s">
        <v>103</v>
      </c>
      <c r="K39" s="14" t="s">
        <v>95</v>
      </c>
      <c r="L39" s="14"/>
      <c r="M39" s="14"/>
      <c r="N39" s="14">
        <v>3.92</v>
      </c>
      <c r="O39" s="16">
        <v>5</v>
      </c>
      <c r="P39" s="17">
        <v>5.434782608695652E-2</v>
      </c>
      <c r="Q39" s="18">
        <v>94.565217391304344</v>
      </c>
      <c r="R39" s="18">
        <v>37.826086956521742</v>
      </c>
      <c r="S39" s="14">
        <v>98.72</v>
      </c>
      <c r="T39" s="14">
        <v>4</v>
      </c>
      <c r="U39" s="17">
        <v>4.3478260869565216E-2</v>
      </c>
      <c r="V39" s="18">
        <v>95.652173913043484</v>
      </c>
      <c r="W39" s="18">
        <v>9.5652173913043494</v>
      </c>
      <c r="X39" s="14">
        <v>92</v>
      </c>
      <c r="Y39" s="14">
        <v>88</v>
      </c>
      <c r="Z39" s="18">
        <v>17.600000000000001</v>
      </c>
      <c r="AA39" s="14">
        <v>82</v>
      </c>
      <c r="AB39" s="18">
        <v>12.299999999999999</v>
      </c>
      <c r="AC39" s="14">
        <v>88</v>
      </c>
      <c r="AD39" s="21">
        <v>13.2</v>
      </c>
      <c r="AE39" s="19">
        <v>90.491304347826087</v>
      </c>
      <c r="AF39" s="19">
        <f t="shared" si="3"/>
        <v>45.245652173913044</v>
      </c>
      <c r="AG39" s="20">
        <v>89.6</v>
      </c>
      <c r="AH39" s="19">
        <f t="shared" si="0"/>
        <v>44.8</v>
      </c>
      <c r="AI39" s="19">
        <f t="shared" si="1"/>
        <v>90.045652173913041</v>
      </c>
      <c r="AJ39" s="15" t="s">
        <v>45</v>
      </c>
    </row>
    <row r="40" spans="1:36" ht="25.5" customHeight="1">
      <c r="A40" s="3" t="s">
        <v>103</v>
      </c>
      <c r="B40" s="14" t="s">
        <v>159</v>
      </c>
      <c r="C40" s="14" t="s">
        <v>37</v>
      </c>
      <c r="D40" s="14">
        <v>2014052124</v>
      </c>
      <c r="E40" s="14" t="s">
        <v>53</v>
      </c>
      <c r="F40" s="14" t="s">
        <v>54</v>
      </c>
      <c r="G40" s="14" t="s">
        <v>55</v>
      </c>
      <c r="H40" s="14" t="s">
        <v>41</v>
      </c>
      <c r="I40" s="15" t="s">
        <v>42</v>
      </c>
      <c r="J40" s="14" t="s">
        <v>103</v>
      </c>
      <c r="K40" s="14" t="s">
        <v>95</v>
      </c>
      <c r="L40" s="14"/>
      <c r="M40" s="14"/>
      <c r="N40" s="14">
        <v>4.03</v>
      </c>
      <c r="O40" s="16">
        <v>4</v>
      </c>
      <c r="P40" s="17">
        <v>3.7383177570093455E-2</v>
      </c>
      <c r="Q40" s="18">
        <v>96.261682242990659</v>
      </c>
      <c r="R40" s="18">
        <v>38.504672897196265</v>
      </c>
      <c r="S40" s="14">
        <v>92.51</v>
      </c>
      <c r="T40" s="14">
        <v>10</v>
      </c>
      <c r="U40" s="17">
        <v>9.3457943925233641E-2</v>
      </c>
      <c r="V40" s="18">
        <v>90.654205607476641</v>
      </c>
      <c r="W40" s="18">
        <v>9.0654205607476648</v>
      </c>
      <c r="X40" s="14">
        <v>107</v>
      </c>
      <c r="Y40" s="14">
        <v>85</v>
      </c>
      <c r="Z40" s="18">
        <v>17</v>
      </c>
      <c r="AA40" s="14">
        <v>73</v>
      </c>
      <c r="AB40" s="18">
        <v>10.95</v>
      </c>
      <c r="AC40" s="14">
        <v>87</v>
      </c>
      <c r="AD40" s="21">
        <v>13.049999999999999</v>
      </c>
      <c r="AE40" s="19">
        <v>88.570093457943926</v>
      </c>
      <c r="AF40" s="19">
        <f t="shared" si="3"/>
        <v>44.285046728971963</v>
      </c>
      <c r="AG40" s="20">
        <v>89.8</v>
      </c>
      <c r="AH40" s="19">
        <f t="shared" si="0"/>
        <v>44.9</v>
      </c>
      <c r="AI40" s="19">
        <f t="shared" si="1"/>
        <v>89.185046728971969</v>
      </c>
      <c r="AJ40" s="15" t="s">
        <v>45</v>
      </c>
    </row>
    <row r="41" spans="1:36" ht="25.5" customHeight="1">
      <c r="A41" s="3" t="s">
        <v>62</v>
      </c>
      <c r="B41" s="14" t="s">
        <v>160</v>
      </c>
      <c r="C41" s="14" t="s">
        <v>37</v>
      </c>
      <c r="D41" s="14">
        <v>2014050764</v>
      </c>
      <c r="E41" s="14" t="s">
        <v>64</v>
      </c>
      <c r="F41" s="14" t="s">
        <v>74</v>
      </c>
      <c r="G41" s="14" t="s">
        <v>40</v>
      </c>
      <c r="H41" s="14" t="s">
        <v>41</v>
      </c>
      <c r="I41" s="15" t="s">
        <v>42</v>
      </c>
      <c r="J41" s="14" t="s">
        <v>62</v>
      </c>
      <c r="K41" s="14" t="s">
        <v>91</v>
      </c>
      <c r="L41" s="14"/>
      <c r="M41" s="14"/>
      <c r="N41" s="14">
        <v>3.73</v>
      </c>
      <c r="O41" s="16">
        <v>5</v>
      </c>
      <c r="P41" s="17">
        <v>5.3763440860215055E-2</v>
      </c>
      <c r="Q41" s="18">
        <v>94.623655913978496</v>
      </c>
      <c r="R41" s="18">
        <v>37.8494623655914</v>
      </c>
      <c r="S41" s="14">
        <v>99.29</v>
      </c>
      <c r="T41" s="14">
        <v>6</v>
      </c>
      <c r="U41" s="17">
        <v>6.4516129032258063E-2</v>
      </c>
      <c r="V41" s="18">
        <v>93.548387096774206</v>
      </c>
      <c r="W41" s="18">
        <v>9.3548387096774217</v>
      </c>
      <c r="X41" s="14">
        <v>93</v>
      </c>
      <c r="Y41" s="14">
        <v>88</v>
      </c>
      <c r="Z41" s="18">
        <v>17.600000000000001</v>
      </c>
      <c r="AA41" s="14">
        <v>83</v>
      </c>
      <c r="AB41" s="18">
        <v>12.45</v>
      </c>
      <c r="AC41" s="14">
        <v>80</v>
      </c>
      <c r="AD41" s="21">
        <v>12</v>
      </c>
      <c r="AE41" s="19">
        <v>89.254301075268828</v>
      </c>
      <c r="AF41" s="19">
        <f>AE41*0.5</f>
        <v>44.627150537634414</v>
      </c>
      <c r="AG41" s="20">
        <v>93</v>
      </c>
      <c r="AH41" s="19">
        <f>AG41*0.5</f>
        <v>46.5</v>
      </c>
      <c r="AI41" s="19">
        <f>AF41+AH41</f>
        <v>91.127150537634407</v>
      </c>
      <c r="AJ41" s="15" t="s">
        <v>75</v>
      </c>
    </row>
    <row r="42" spans="1:36" ht="25.5" customHeight="1">
      <c r="A42" s="3" t="s">
        <v>62</v>
      </c>
      <c r="B42" s="14" t="s">
        <v>161</v>
      </c>
      <c r="C42" s="14" t="s">
        <v>37</v>
      </c>
      <c r="D42" s="14">
        <v>2014053030</v>
      </c>
      <c r="E42" s="14" t="s">
        <v>69</v>
      </c>
      <c r="F42" s="14" t="s">
        <v>70</v>
      </c>
      <c r="G42" s="14" t="s">
        <v>71</v>
      </c>
      <c r="H42" s="14" t="s">
        <v>41</v>
      </c>
      <c r="I42" s="15" t="s">
        <v>42</v>
      </c>
      <c r="J42" s="14" t="s">
        <v>62</v>
      </c>
      <c r="K42" s="14" t="s">
        <v>91</v>
      </c>
      <c r="L42" s="14"/>
      <c r="M42" s="14"/>
      <c r="N42" s="14">
        <v>3.91</v>
      </c>
      <c r="O42" s="16">
        <v>1</v>
      </c>
      <c r="P42" s="17">
        <v>1.6666666666666666E-2</v>
      </c>
      <c r="Q42" s="18">
        <v>98.333333333333329</v>
      </c>
      <c r="R42" s="18">
        <v>39.333333333333336</v>
      </c>
      <c r="S42" s="14">
        <v>95.42</v>
      </c>
      <c r="T42" s="14">
        <v>1</v>
      </c>
      <c r="U42" s="17">
        <v>1.6666666666666666E-2</v>
      </c>
      <c r="V42" s="18">
        <v>98.333333333333329</v>
      </c>
      <c r="W42" s="18">
        <v>9.8333333333333339</v>
      </c>
      <c r="X42" s="14">
        <v>60</v>
      </c>
      <c r="Y42" s="14">
        <v>88</v>
      </c>
      <c r="Z42" s="18">
        <v>17.600000000000001</v>
      </c>
      <c r="AA42" s="14">
        <v>79</v>
      </c>
      <c r="AB42" s="18">
        <v>11.85</v>
      </c>
      <c r="AC42" s="14">
        <v>84</v>
      </c>
      <c r="AD42" s="21">
        <v>12.6</v>
      </c>
      <c r="AE42" s="19">
        <v>91.216666666666669</v>
      </c>
      <c r="AF42" s="19">
        <f>AE42*0.5</f>
        <v>45.608333333333334</v>
      </c>
      <c r="AG42" s="20">
        <v>90.2</v>
      </c>
      <c r="AH42" s="19">
        <f>AG42*0.5</f>
        <v>45.1</v>
      </c>
      <c r="AI42" s="19">
        <f>AF42+AH42</f>
        <v>90.708333333333343</v>
      </c>
      <c r="AJ42" s="15" t="s">
        <v>45</v>
      </c>
    </row>
    <row r="43" spans="1:36" ht="25.5" customHeight="1">
      <c r="A43" s="3" t="s">
        <v>125</v>
      </c>
      <c r="B43" s="14" t="s">
        <v>162</v>
      </c>
      <c r="C43" s="14" t="s">
        <v>37</v>
      </c>
      <c r="D43" s="14">
        <v>2014054079</v>
      </c>
      <c r="E43" s="14" t="s">
        <v>117</v>
      </c>
      <c r="F43" s="14" t="s">
        <v>124</v>
      </c>
      <c r="G43" s="14" t="s">
        <v>55</v>
      </c>
      <c r="H43" s="14" t="s">
        <v>41</v>
      </c>
      <c r="I43" s="15" t="s">
        <v>42</v>
      </c>
      <c r="J43" s="14" t="s">
        <v>125</v>
      </c>
      <c r="K43" s="14" t="s">
        <v>107</v>
      </c>
      <c r="L43" s="14"/>
      <c r="M43" s="14"/>
      <c r="N43" s="14">
        <v>4.04</v>
      </c>
      <c r="O43" s="16">
        <v>2</v>
      </c>
      <c r="P43" s="17">
        <v>3.9215686274509803E-2</v>
      </c>
      <c r="Q43" s="18">
        <v>96.078431372549019</v>
      </c>
      <c r="R43" s="18">
        <v>38.431372549019613</v>
      </c>
      <c r="S43" s="14">
        <v>99.47</v>
      </c>
      <c r="T43" s="14">
        <v>1</v>
      </c>
      <c r="U43" s="17">
        <v>1.9607843137254902E-2</v>
      </c>
      <c r="V43" s="18">
        <v>98.039215686274503</v>
      </c>
      <c r="W43" s="18">
        <v>9.8039215686274517</v>
      </c>
      <c r="X43" s="14">
        <v>51</v>
      </c>
      <c r="Y43" s="14">
        <v>91.5</v>
      </c>
      <c r="Z43" s="18">
        <v>18.3</v>
      </c>
      <c r="AA43" s="14">
        <v>85</v>
      </c>
      <c r="AB43" s="18">
        <v>12.75</v>
      </c>
      <c r="AC43" s="14">
        <v>87</v>
      </c>
      <c r="AD43" s="21">
        <v>13.049999999999999</v>
      </c>
      <c r="AE43" s="19">
        <v>92.335294117647067</v>
      </c>
      <c r="AF43" s="19">
        <f>AE43*0.5</f>
        <v>46.167647058823533</v>
      </c>
      <c r="AG43" s="20">
        <v>90.6</v>
      </c>
      <c r="AH43" s="19">
        <f>AG43*0.5</f>
        <v>45.3</v>
      </c>
      <c r="AI43" s="19">
        <f>AF43+AH43</f>
        <v>91.46764705882353</v>
      </c>
      <c r="AJ43" s="15" t="s">
        <v>45</v>
      </c>
    </row>
    <row r="44" spans="1:36" ht="25.5" customHeight="1">
      <c r="A44" s="3" t="s">
        <v>125</v>
      </c>
      <c r="B44" s="14" t="s">
        <v>163</v>
      </c>
      <c r="C44" s="14" t="s">
        <v>37</v>
      </c>
      <c r="D44" s="14">
        <v>2014051223</v>
      </c>
      <c r="E44" s="14" t="s">
        <v>164</v>
      </c>
      <c r="F44" s="14" t="s">
        <v>165</v>
      </c>
      <c r="G44" s="14" t="s">
        <v>151</v>
      </c>
      <c r="H44" s="14" t="s">
        <v>41</v>
      </c>
      <c r="I44" s="15" t="s">
        <v>42</v>
      </c>
      <c r="J44" s="14" t="s">
        <v>125</v>
      </c>
      <c r="K44" s="14" t="s">
        <v>45</v>
      </c>
      <c r="L44" s="14"/>
      <c r="M44" s="14"/>
      <c r="N44" s="14">
        <v>4.08</v>
      </c>
      <c r="O44" s="16">
        <v>1</v>
      </c>
      <c r="P44" s="17">
        <v>1.8867924528301886E-2</v>
      </c>
      <c r="Q44" s="18">
        <v>98.113207547169807</v>
      </c>
      <c r="R44" s="18">
        <v>39.245283018867923</v>
      </c>
      <c r="S44" s="14">
        <v>102</v>
      </c>
      <c r="T44" s="14">
        <v>14</v>
      </c>
      <c r="U44" s="17">
        <v>0.26415094339622641</v>
      </c>
      <c r="V44" s="18">
        <v>73.584905660377359</v>
      </c>
      <c r="W44" s="18">
        <v>7.3584905660377364</v>
      </c>
      <c r="X44" s="14">
        <v>53</v>
      </c>
      <c r="Y44" s="14">
        <v>90.5</v>
      </c>
      <c r="Z44" s="18">
        <v>18.100000000000001</v>
      </c>
      <c r="AA44" s="14">
        <v>85</v>
      </c>
      <c r="AB44" s="18">
        <v>12.75</v>
      </c>
      <c r="AC44" s="14">
        <v>88</v>
      </c>
      <c r="AD44" s="21">
        <v>13.2</v>
      </c>
      <c r="AE44" s="19">
        <v>90.653773584905665</v>
      </c>
      <c r="AF44" s="19">
        <f>AE44*0.5</f>
        <v>45.326886792452832</v>
      </c>
      <c r="AG44" s="20">
        <v>91</v>
      </c>
      <c r="AH44" s="19">
        <f>AG44*0.5</f>
        <v>45.5</v>
      </c>
      <c r="AI44" s="19">
        <f>AF44+AH44</f>
        <v>90.826886792452825</v>
      </c>
      <c r="AJ44" s="15" t="s">
        <v>45</v>
      </c>
    </row>
    <row r="45" spans="1:36" ht="25.5" customHeight="1">
      <c r="A45" s="3" t="s">
        <v>166</v>
      </c>
      <c r="B45" s="14" t="s">
        <v>167</v>
      </c>
      <c r="C45" s="14" t="s">
        <v>37</v>
      </c>
      <c r="D45" s="14">
        <v>2014050610</v>
      </c>
      <c r="E45" s="14" t="s">
        <v>90</v>
      </c>
      <c r="F45" s="14" t="s">
        <v>74</v>
      </c>
      <c r="G45" s="14" t="s">
        <v>40</v>
      </c>
      <c r="H45" s="14" t="s">
        <v>41</v>
      </c>
      <c r="I45" s="15" t="s">
        <v>42</v>
      </c>
      <c r="J45" s="14" t="s">
        <v>166</v>
      </c>
      <c r="K45" s="14" t="s">
        <v>128</v>
      </c>
      <c r="L45" s="14"/>
      <c r="M45" s="14"/>
      <c r="N45" s="14">
        <v>3.53</v>
      </c>
      <c r="O45" s="16">
        <v>9</v>
      </c>
      <c r="P45" s="17">
        <v>0.12162162162162163</v>
      </c>
      <c r="Q45" s="18">
        <v>87.837837837837839</v>
      </c>
      <c r="R45" s="18">
        <v>35.135135135135137</v>
      </c>
      <c r="S45" s="14">
        <v>99.14</v>
      </c>
      <c r="T45" s="14">
        <v>3</v>
      </c>
      <c r="U45" s="17">
        <v>4.0540540540540543E-2</v>
      </c>
      <c r="V45" s="18">
        <v>95.945945945945937</v>
      </c>
      <c r="W45" s="18">
        <v>9.5945945945945947</v>
      </c>
      <c r="X45" s="14">
        <v>74</v>
      </c>
      <c r="Y45" s="14">
        <v>85</v>
      </c>
      <c r="Z45" s="18">
        <v>17</v>
      </c>
      <c r="AA45" s="14">
        <v>67</v>
      </c>
      <c r="AB45" s="18">
        <v>10.049999999999999</v>
      </c>
      <c r="AC45" s="14">
        <v>82.5</v>
      </c>
      <c r="AD45" s="21">
        <v>12.375</v>
      </c>
      <c r="AE45" s="19">
        <v>84.154729729729738</v>
      </c>
      <c r="AF45" s="19">
        <f t="shared" si="3"/>
        <v>42.077364864864869</v>
      </c>
      <c r="AG45" s="20">
        <v>89.6</v>
      </c>
      <c r="AH45" s="19">
        <f t="shared" si="0"/>
        <v>44.8</v>
      </c>
      <c r="AI45" s="19">
        <f t="shared" si="1"/>
        <v>86.877364864864859</v>
      </c>
      <c r="AJ45" s="15" t="s">
        <v>168</v>
      </c>
    </row>
    <row r="46" spans="1:36" ht="25.5" customHeight="1">
      <c r="A46" s="3" t="s">
        <v>166</v>
      </c>
      <c r="B46" s="14" t="s">
        <v>169</v>
      </c>
      <c r="C46" s="14" t="s">
        <v>37</v>
      </c>
      <c r="D46" s="14">
        <v>2014055728</v>
      </c>
      <c r="E46" s="14" t="s">
        <v>90</v>
      </c>
      <c r="F46" s="14" t="s">
        <v>74</v>
      </c>
      <c r="G46" s="14" t="s">
        <v>40</v>
      </c>
      <c r="H46" s="14" t="s">
        <v>170</v>
      </c>
      <c r="I46" s="15" t="s">
        <v>42</v>
      </c>
      <c r="J46" s="14" t="s">
        <v>166</v>
      </c>
      <c r="K46" s="14" t="s">
        <v>141</v>
      </c>
      <c r="L46" s="14"/>
      <c r="M46" s="14"/>
      <c r="N46" s="14">
        <v>3.47</v>
      </c>
      <c r="O46" s="16">
        <v>13</v>
      </c>
      <c r="P46" s="17">
        <v>0.17567567567567569</v>
      </c>
      <c r="Q46" s="18">
        <v>82.432432432432435</v>
      </c>
      <c r="R46" s="18">
        <v>32.972972972972975</v>
      </c>
      <c r="S46" s="14">
        <v>93.66</v>
      </c>
      <c r="T46" s="14">
        <v>13</v>
      </c>
      <c r="U46" s="17">
        <v>0.17567567567567569</v>
      </c>
      <c r="V46" s="18">
        <v>82.432432432432435</v>
      </c>
      <c r="W46" s="18">
        <v>8.2432432432432439</v>
      </c>
      <c r="X46" s="14">
        <v>74</v>
      </c>
      <c r="Y46" s="14">
        <v>83.5</v>
      </c>
      <c r="Z46" s="18">
        <v>16.7</v>
      </c>
      <c r="AA46" s="14">
        <v>65</v>
      </c>
      <c r="AB46" s="18">
        <v>9.75</v>
      </c>
      <c r="AC46" s="14">
        <v>83</v>
      </c>
      <c r="AD46" s="21">
        <v>12.45</v>
      </c>
      <c r="AE46" s="19">
        <v>80.116216216216216</v>
      </c>
      <c r="AF46" s="19">
        <f t="shared" si="3"/>
        <v>40.058108108108108</v>
      </c>
      <c r="AG46" s="20">
        <v>88.2</v>
      </c>
      <c r="AH46" s="19">
        <f t="shared" si="0"/>
        <v>44.1</v>
      </c>
      <c r="AI46" s="19">
        <f t="shared" si="1"/>
        <v>84.158108108108109</v>
      </c>
      <c r="AJ46" s="15" t="s">
        <v>171</v>
      </c>
    </row>
    <row r="47" spans="1:36" ht="25.5" customHeight="1">
      <c r="A47" s="3" t="s">
        <v>172</v>
      </c>
      <c r="B47" s="14" t="s">
        <v>173</v>
      </c>
      <c r="C47" s="14" t="s">
        <v>37</v>
      </c>
      <c r="D47" s="14">
        <v>2014050616</v>
      </c>
      <c r="E47" s="14" t="s">
        <v>90</v>
      </c>
      <c r="F47" s="14" t="s">
        <v>74</v>
      </c>
      <c r="G47" s="14" t="s">
        <v>40</v>
      </c>
      <c r="H47" s="14" t="s">
        <v>41</v>
      </c>
      <c r="I47" s="15" t="s">
        <v>42</v>
      </c>
      <c r="J47" s="14" t="s">
        <v>172</v>
      </c>
      <c r="K47" s="14" t="s">
        <v>91</v>
      </c>
      <c r="L47" s="14"/>
      <c r="M47" s="14"/>
      <c r="N47" s="14">
        <v>3.63</v>
      </c>
      <c r="O47" s="16">
        <v>6</v>
      </c>
      <c r="P47" s="17">
        <v>8.1081081081081086E-2</v>
      </c>
      <c r="Q47" s="18">
        <v>91.891891891891888</v>
      </c>
      <c r="R47" s="18">
        <v>36.756756756756758</v>
      </c>
      <c r="S47" s="14">
        <v>94.92</v>
      </c>
      <c r="T47" s="14">
        <v>10</v>
      </c>
      <c r="U47" s="17">
        <v>0.13513513513513514</v>
      </c>
      <c r="V47" s="18">
        <v>86.486486486486484</v>
      </c>
      <c r="W47" s="18">
        <v>8.6486486486486491</v>
      </c>
      <c r="X47" s="14">
        <v>74</v>
      </c>
      <c r="Y47" s="14">
        <v>85.5</v>
      </c>
      <c r="Z47" s="18">
        <v>17.100000000000001</v>
      </c>
      <c r="AA47" s="14">
        <v>81</v>
      </c>
      <c r="AB47" s="18">
        <v>12.15</v>
      </c>
      <c r="AC47" s="14">
        <v>80</v>
      </c>
      <c r="AD47" s="21">
        <v>12</v>
      </c>
      <c r="AE47" s="19">
        <v>86.655405405405403</v>
      </c>
      <c r="AF47" s="19">
        <f t="shared" si="3"/>
        <v>43.327702702702702</v>
      </c>
      <c r="AG47" s="20">
        <v>88.6</v>
      </c>
      <c r="AH47" s="19">
        <f t="shared" si="0"/>
        <v>44.3</v>
      </c>
      <c r="AI47" s="19">
        <f t="shared" si="1"/>
        <v>87.627702702702692</v>
      </c>
      <c r="AJ47" s="15" t="s">
        <v>171</v>
      </c>
    </row>
    <row r="48" spans="1:36" ht="25.5" customHeight="1">
      <c r="A48" s="3" t="s">
        <v>172</v>
      </c>
      <c r="B48" s="14" t="s">
        <v>174</v>
      </c>
      <c r="C48" s="14" t="s">
        <v>37</v>
      </c>
      <c r="D48" s="14">
        <v>2014050814</v>
      </c>
      <c r="E48" s="14" t="s">
        <v>64</v>
      </c>
      <c r="F48" s="14" t="s">
        <v>175</v>
      </c>
      <c r="G48" s="14" t="s">
        <v>40</v>
      </c>
      <c r="H48" s="14" t="s">
        <v>41</v>
      </c>
      <c r="I48" s="15" t="s">
        <v>42</v>
      </c>
      <c r="J48" s="14" t="s">
        <v>172</v>
      </c>
      <c r="K48" s="14" t="s">
        <v>100</v>
      </c>
      <c r="L48" s="14"/>
      <c r="M48" s="14"/>
      <c r="N48" s="14">
        <v>3.7</v>
      </c>
      <c r="O48" s="16">
        <v>13</v>
      </c>
      <c r="P48" s="17">
        <v>0.16049382716049382</v>
      </c>
      <c r="Q48" s="18">
        <v>83.950617283950606</v>
      </c>
      <c r="R48" s="18">
        <v>33.580246913580247</v>
      </c>
      <c r="S48" s="14">
        <v>96.26</v>
      </c>
      <c r="T48" s="14">
        <v>12</v>
      </c>
      <c r="U48" s="17">
        <v>0.14814814814814814</v>
      </c>
      <c r="V48" s="18">
        <v>85.18518518518519</v>
      </c>
      <c r="W48" s="18">
        <v>8.518518518518519</v>
      </c>
      <c r="X48" s="14">
        <v>81</v>
      </c>
      <c r="Y48" s="14">
        <v>86</v>
      </c>
      <c r="Z48" s="18">
        <v>17.2</v>
      </c>
      <c r="AA48" s="14">
        <v>83</v>
      </c>
      <c r="AB48" s="18">
        <v>12.45</v>
      </c>
      <c r="AC48" s="14">
        <v>81</v>
      </c>
      <c r="AD48" s="21">
        <v>12.15</v>
      </c>
      <c r="AE48" s="19">
        <v>83.89876543209877</v>
      </c>
      <c r="AF48" s="19">
        <f t="shared" si="3"/>
        <v>41.949382716049385</v>
      </c>
      <c r="AG48" s="20">
        <v>88.4</v>
      </c>
      <c r="AH48" s="19">
        <f t="shared" si="0"/>
        <v>44.2</v>
      </c>
      <c r="AI48" s="19">
        <f t="shared" si="1"/>
        <v>86.149382716049388</v>
      </c>
      <c r="AJ48" s="15" t="s">
        <v>171</v>
      </c>
    </row>
    <row r="49" spans="1:36" ht="25.5" customHeight="1">
      <c r="A49" s="14" t="s">
        <v>176</v>
      </c>
      <c r="B49" s="14" t="s">
        <v>177</v>
      </c>
      <c r="C49" s="14" t="s">
        <v>37</v>
      </c>
      <c r="D49" s="14">
        <v>2014050306</v>
      </c>
      <c r="E49" s="14" t="s">
        <v>38</v>
      </c>
      <c r="F49" s="14" t="s">
        <v>39</v>
      </c>
      <c r="G49" s="14" t="s">
        <v>40</v>
      </c>
      <c r="H49" s="14" t="s">
        <v>41</v>
      </c>
      <c r="I49" s="15" t="s">
        <v>42</v>
      </c>
      <c r="J49" s="14" t="s">
        <v>176</v>
      </c>
      <c r="K49" s="14" t="s">
        <v>44</v>
      </c>
      <c r="L49" s="14"/>
      <c r="M49" s="14"/>
      <c r="N49" s="14">
        <v>3.65</v>
      </c>
      <c r="O49" s="16">
        <v>15</v>
      </c>
      <c r="P49" s="17">
        <f t="shared" ref="P49" si="10">O49/X49</f>
        <v>0.35714285714285715</v>
      </c>
      <c r="Q49" s="18">
        <f t="shared" ref="Q49" si="11">(1-P49)*100</f>
        <v>64.285714285714278</v>
      </c>
      <c r="R49" s="18">
        <f t="shared" ref="R49" si="12">Q49*0.4</f>
        <v>25.714285714285712</v>
      </c>
      <c r="S49" s="14">
        <v>98.57</v>
      </c>
      <c r="T49" s="14">
        <v>8</v>
      </c>
      <c r="U49" s="17">
        <f t="shared" ref="U49" si="13">T49/X49</f>
        <v>0.19047619047619047</v>
      </c>
      <c r="V49" s="18">
        <f t="shared" ref="V49" si="14">(1-U49)*100</f>
        <v>80.952380952380949</v>
      </c>
      <c r="W49" s="18">
        <f t="shared" ref="W49" si="15">V49*0.1</f>
        <v>8.0952380952380949</v>
      </c>
      <c r="X49" s="14">
        <v>42</v>
      </c>
      <c r="Y49" s="14">
        <v>84.5</v>
      </c>
      <c r="Z49" s="18">
        <f t="shared" ref="Z49" si="16">Y49*0.2</f>
        <v>16.900000000000002</v>
      </c>
      <c r="AA49" s="14">
        <v>73</v>
      </c>
      <c r="AB49" s="18">
        <v>10.95</v>
      </c>
      <c r="AC49" s="14">
        <v>84</v>
      </c>
      <c r="AD49" s="18">
        <v>12.6</v>
      </c>
      <c r="AE49" s="19">
        <f t="shared" ref="AE49" si="17">R49+W49+Z49+AB49+AD49</f>
        <v>74.259523809523813</v>
      </c>
      <c r="AF49" s="19">
        <f t="shared" si="3"/>
        <v>37.129761904761907</v>
      </c>
      <c r="AG49" s="20">
        <v>87.4</v>
      </c>
      <c r="AH49" s="19">
        <f t="shared" si="0"/>
        <v>43.7</v>
      </c>
      <c r="AI49" s="19">
        <f t="shared" si="1"/>
        <v>80.829761904761909</v>
      </c>
      <c r="AJ49" s="15" t="s">
        <v>45</v>
      </c>
    </row>
    <row r="50" spans="1:36" ht="25.5" customHeight="1">
      <c r="A50" s="13" t="s">
        <v>178</v>
      </c>
      <c r="B50" s="14" t="s">
        <v>179</v>
      </c>
      <c r="C50" s="14" t="s">
        <v>37</v>
      </c>
      <c r="D50" s="14">
        <v>2013050950</v>
      </c>
      <c r="E50" s="14" t="s">
        <v>38</v>
      </c>
      <c r="F50" s="14" t="s">
        <v>180</v>
      </c>
      <c r="G50" s="14" t="s">
        <v>151</v>
      </c>
      <c r="H50" s="14" t="s">
        <v>41</v>
      </c>
      <c r="I50" s="15" t="s">
        <v>56</v>
      </c>
      <c r="J50" s="14" t="s">
        <v>181</v>
      </c>
      <c r="K50" s="14" t="s">
        <v>45</v>
      </c>
      <c r="L50" s="14"/>
      <c r="M50" s="14"/>
      <c r="N50" s="14">
        <v>4.09</v>
      </c>
      <c r="O50" s="16">
        <v>2</v>
      </c>
      <c r="P50" s="17">
        <v>5.4054054054054057E-2</v>
      </c>
      <c r="Q50" s="18">
        <v>94.594594594594597</v>
      </c>
      <c r="R50" s="18">
        <v>37.837837837837839</v>
      </c>
      <c r="S50" s="14">
        <v>101.78</v>
      </c>
      <c r="T50" s="14">
        <v>6</v>
      </c>
      <c r="U50" s="17">
        <v>0.16216216216216217</v>
      </c>
      <c r="V50" s="18">
        <v>83.78378378378379</v>
      </c>
      <c r="W50" s="18">
        <v>8.378378378378379</v>
      </c>
      <c r="X50" s="14">
        <v>37</v>
      </c>
      <c r="Y50" s="14">
        <v>95.5</v>
      </c>
      <c r="Z50" s="18">
        <v>19.100000000000001</v>
      </c>
      <c r="AA50" s="14">
        <v>79</v>
      </c>
      <c r="AB50" s="18">
        <v>11.85</v>
      </c>
      <c r="AC50" s="14">
        <v>76.5</v>
      </c>
      <c r="AD50" s="21">
        <v>11.475</v>
      </c>
      <c r="AE50" s="19">
        <v>88.641216216216208</v>
      </c>
      <c r="AF50" s="19">
        <f t="shared" si="3"/>
        <v>44.320608108108104</v>
      </c>
      <c r="AG50" s="20">
        <v>88.8</v>
      </c>
      <c r="AH50" s="19">
        <f t="shared" si="0"/>
        <v>44.4</v>
      </c>
      <c r="AI50" s="19">
        <f t="shared" si="1"/>
        <v>88.720608108108109</v>
      </c>
      <c r="AJ50" s="15" t="s">
        <v>45</v>
      </c>
    </row>
    <row r="51" spans="1:36" ht="25.5" customHeight="1">
      <c r="A51" s="13" t="s">
        <v>178</v>
      </c>
      <c r="B51" s="14" t="s">
        <v>182</v>
      </c>
      <c r="C51" s="14" t="s">
        <v>37</v>
      </c>
      <c r="D51" s="14">
        <v>2014051175</v>
      </c>
      <c r="E51" s="14" t="s">
        <v>38</v>
      </c>
      <c r="F51" s="14" t="s">
        <v>180</v>
      </c>
      <c r="G51" s="14" t="s">
        <v>40</v>
      </c>
      <c r="H51" s="14" t="s">
        <v>41</v>
      </c>
      <c r="I51" s="15" t="s">
        <v>56</v>
      </c>
      <c r="J51" s="14" t="s">
        <v>181</v>
      </c>
      <c r="K51" s="14" t="s">
        <v>45</v>
      </c>
      <c r="L51" s="14"/>
      <c r="M51" s="14"/>
      <c r="N51" s="14">
        <v>4.18</v>
      </c>
      <c r="O51" s="16">
        <v>2</v>
      </c>
      <c r="P51" s="17">
        <v>8.3333333333333329E-2</v>
      </c>
      <c r="Q51" s="18">
        <v>91.666666666666657</v>
      </c>
      <c r="R51" s="18">
        <v>36.666666666666664</v>
      </c>
      <c r="S51" s="14">
        <v>101.68</v>
      </c>
      <c r="T51" s="14">
        <v>1</v>
      </c>
      <c r="U51" s="17">
        <v>4.1666666666666664E-2</v>
      </c>
      <c r="V51" s="18">
        <v>95.833333333333343</v>
      </c>
      <c r="W51" s="18">
        <v>9.5833333333333339</v>
      </c>
      <c r="X51" s="14">
        <v>24</v>
      </c>
      <c r="Y51" s="14">
        <v>91.5</v>
      </c>
      <c r="Z51" s="18">
        <v>18.3</v>
      </c>
      <c r="AA51" s="14">
        <v>76</v>
      </c>
      <c r="AB51" s="18">
        <v>11.4</v>
      </c>
      <c r="AC51" s="14">
        <v>79</v>
      </c>
      <c r="AD51" s="21">
        <v>11.85</v>
      </c>
      <c r="AE51" s="19">
        <v>87.8</v>
      </c>
      <c r="AF51" s="19">
        <f t="shared" si="3"/>
        <v>43.9</v>
      </c>
      <c r="AG51" s="20">
        <v>88.2</v>
      </c>
      <c r="AH51" s="19">
        <f t="shared" si="0"/>
        <v>44.1</v>
      </c>
      <c r="AI51" s="19">
        <f t="shared" si="1"/>
        <v>88</v>
      </c>
      <c r="AJ51" s="15" t="s">
        <v>45</v>
      </c>
    </row>
    <row r="52" spans="1:36" ht="25.5" customHeight="1">
      <c r="A52" s="13" t="s">
        <v>178</v>
      </c>
      <c r="B52" s="14" t="s">
        <v>183</v>
      </c>
      <c r="C52" s="14" t="s">
        <v>37</v>
      </c>
      <c r="D52" s="14">
        <v>2014051176</v>
      </c>
      <c r="E52" s="14" t="s">
        <v>38</v>
      </c>
      <c r="F52" s="14" t="s">
        <v>180</v>
      </c>
      <c r="G52" s="14" t="s">
        <v>40</v>
      </c>
      <c r="H52" s="14" t="s">
        <v>41</v>
      </c>
      <c r="I52" s="15" t="s">
        <v>56</v>
      </c>
      <c r="J52" s="14" t="s">
        <v>181</v>
      </c>
      <c r="K52" s="14" t="s">
        <v>45</v>
      </c>
      <c r="L52" s="14"/>
      <c r="M52" s="14"/>
      <c r="N52" s="14">
        <v>4.21</v>
      </c>
      <c r="O52" s="16">
        <v>1</v>
      </c>
      <c r="P52" s="17">
        <v>4.1666666666666664E-2</v>
      </c>
      <c r="Q52" s="18">
        <v>95.833333333333343</v>
      </c>
      <c r="R52" s="18">
        <v>38.333333333333336</v>
      </c>
      <c r="S52" s="14">
        <v>98.9</v>
      </c>
      <c r="T52" s="14">
        <v>3</v>
      </c>
      <c r="U52" s="17">
        <v>0.125</v>
      </c>
      <c r="V52" s="18">
        <v>87.5</v>
      </c>
      <c r="W52" s="18">
        <v>8.75</v>
      </c>
      <c r="X52" s="14">
        <v>24</v>
      </c>
      <c r="Y52" s="14">
        <v>89.5</v>
      </c>
      <c r="Z52" s="18">
        <v>17.900000000000002</v>
      </c>
      <c r="AA52" s="14">
        <v>74</v>
      </c>
      <c r="AB52" s="18">
        <v>11.1</v>
      </c>
      <c r="AC52" s="14">
        <v>73</v>
      </c>
      <c r="AD52" s="21">
        <v>10.95</v>
      </c>
      <c r="AE52" s="19">
        <v>87.033333333333331</v>
      </c>
      <c r="AF52" s="19">
        <f t="shared" si="3"/>
        <v>43.516666666666666</v>
      </c>
      <c r="AG52" s="20">
        <v>87.8</v>
      </c>
      <c r="AH52" s="19">
        <f t="shared" si="0"/>
        <v>43.9</v>
      </c>
      <c r="AI52" s="19">
        <f t="shared" si="1"/>
        <v>87.416666666666657</v>
      </c>
      <c r="AJ52" s="15" t="s">
        <v>45</v>
      </c>
    </row>
    <row r="53" spans="1:36" ht="25.5" customHeight="1">
      <c r="A53" s="13" t="s">
        <v>178</v>
      </c>
      <c r="B53" s="14" t="s">
        <v>184</v>
      </c>
      <c r="C53" s="14" t="s">
        <v>37</v>
      </c>
      <c r="D53" s="14">
        <v>2013050945</v>
      </c>
      <c r="E53" s="14" t="s">
        <v>38</v>
      </c>
      <c r="F53" s="14" t="s">
        <v>180</v>
      </c>
      <c r="G53" s="14" t="s">
        <v>151</v>
      </c>
      <c r="H53" s="14" t="s">
        <v>41</v>
      </c>
      <c r="I53" s="15" t="s">
        <v>56</v>
      </c>
      <c r="J53" s="14" t="s">
        <v>181</v>
      </c>
      <c r="K53" s="14" t="s">
        <v>45</v>
      </c>
      <c r="L53" s="14"/>
      <c r="M53" s="14"/>
      <c r="N53" s="14">
        <v>3.82</v>
      </c>
      <c r="O53" s="16">
        <v>7</v>
      </c>
      <c r="P53" s="17">
        <v>0.1891891891891892</v>
      </c>
      <c r="Q53" s="18">
        <v>81.081081081081081</v>
      </c>
      <c r="R53" s="18">
        <v>32.432432432432435</v>
      </c>
      <c r="S53" s="14">
        <v>111.06</v>
      </c>
      <c r="T53" s="14">
        <v>1</v>
      </c>
      <c r="U53" s="17">
        <v>2.7027027027027029E-2</v>
      </c>
      <c r="V53" s="18">
        <v>97.297297297297305</v>
      </c>
      <c r="W53" s="18">
        <v>9.7297297297297316</v>
      </c>
      <c r="X53" s="14">
        <v>37</v>
      </c>
      <c r="Y53" s="14">
        <v>89.5</v>
      </c>
      <c r="Z53" s="18">
        <v>17.900000000000002</v>
      </c>
      <c r="AA53" s="14">
        <v>77</v>
      </c>
      <c r="AB53" s="18">
        <v>11.549999999999999</v>
      </c>
      <c r="AC53" s="14">
        <v>80</v>
      </c>
      <c r="AD53" s="21">
        <v>12</v>
      </c>
      <c r="AE53" s="19">
        <v>83.612162162162164</v>
      </c>
      <c r="AF53" s="19">
        <f t="shared" si="3"/>
        <v>41.806081081081082</v>
      </c>
      <c r="AG53" s="20">
        <v>88.4</v>
      </c>
      <c r="AH53" s="19">
        <f t="shared" si="0"/>
        <v>44.2</v>
      </c>
      <c r="AI53" s="19">
        <f t="shared" si="1"/>
        <v>86.006081081081078</v>
      </c>
      <c r="AJ53" s="15" t="s">
        <v>45</v>
      </c>
    </row>
    <row r="54" spans="1:36" ht="25.5" customHeight="1">
      <c r="A54" s="13" t="s">
        <v>185</v>
      </c>
      <c r="B54" s="14" t="s">
        <v>186</v>
      </c>
      <c r="C54" s="14" t="s">
        <v>37</v>
      </c>
      <c r="D54" s="14">
        <v>2014050645</v>
      </c>
      <c r="E54" s="14" t="s">
        <v>90</v>
      </c>
      <c r="F54" s="14" t="s">
        <v>65</v>
      </c>
      <c r="G54" s="14" t="s">
        <v>40</v>
      </c>
      <c r="H54" s="14" t="s">
        <v>41</v>
      </c>
      <c r="I54" s="15" t="s">
        <v>56</v>
      </c>
      <c r="J54" s="14" t="s">
        <v>66</v>
      </c>
      <c r="K54" s="14" t="s">
        <v>92</v>
      </c>
      <c r="L54" s="14"/>
      <c r="M54" s="14"/>
      <c r="N54" s="14">
        <v>3.83</v>
      </c>
      <c r="O54" s="16">
        <v>4</v>
      </c>
      <c r="P54" s="17">
        <v>8.5106382978723402E-2</v>
      </c>
      <c r="Q54" s="18">
        <v>91.489361702127653</v>
      </c>
      <c r="R54" s="18">
        <v>36.595744680851062</v>
      </c>
      <c r="S54" s="14">
        <v>98.58</v>
      </c>
      <c r="T54" s="14">
        <v>4</v>
      </c>
      <c r="U54" s="17">
        <v>8.5106382978723402E-2</v>
      </c>
      <c r="V54" s="18">
        <v>91.489361702127653</v>
      </c>
      <c r="W54" s="18">
        <v>9.1489361702127656</v>
      </c>
      <c r="X54" s="14">
        <v>47</v>
      </c>
      <c r="Y54" s="14">
        <v>90.25</v>
      </c>
      <c r="Z54" s="18">
        <v>18.05</v>
      </c>
      <c r="AA54" s="14">
        <v>90</v>
      </c>
      <c r="AB54" s="18">
        <v>13.5</v>
      </c>
      <c r="AC54" s="14">
        <v>71.5</v>
      </c>
      <c r="AD54" s="21">
        <v>10.725</v>
      </c>
      <c r="AE54" s="19">
        <v>88.019680851063825</v>
      </c>
      <c r="AF54" s="19">
        <f t="shared" si="3"/>
        <v>44.009840425531912</v>
      </c>
      <c r="AG54" s="20">
        <v>88.4</v>
      </c>
      <c r="AH54" s="19">
        <f t="shared" si="0"/>
        <v>44.2</v>
      </c>
      <c r="AI54" s="19">
        <f t="shared" si="1"/>
        <v>88.209840425531922</v>
      </c>
      <c r="AJ54" s="15" t="s">
        <v>75</v>
      </c>
    </row>
    <row r="55" spans="1:36" ht="25.5" customHeight="1">
      <c r="A55" s="13" t="s">
        <v>185</v>
      </c>
      <c r="B55" s="14" t="s">
        <v>187</v>
      </c>
      <c r="C55" s="14" t="s">
        <v>37</v>
      </c>
      <c r="D55" s="14">
        <v>2014050619</v>
      </c>
      <c r="E55" s="14" t="s">
        <v>90</v>
      </c>
      <c r="F55" s="14" t="s">
        <v>188</v>
      </c>
      <c r="G55" s="14" t="s">
        <v>40</v>
      </c>
      <c r="H55" s="14" t="s">
        <v>41</v>
      </c>
      <c r="I55" s="15" t="s">
        <v>56</v>
      </c>
      <c r="J55" s="14" t="s">
        <v>66</v>
      </c>
      <c r="K55" s="14" t="s">
        <v>103</v>
      </c>
      <c r="L55" s="14"/>
      <c r="M55" s="14"/>
      <c r="N55" s="14">
        <v>3.93</v>
      </c>
      <c r="O55" s="16">
        <v>9</v>
      </c>
      <c r="P55" s="17">
        <v>0.15517241379310345</v>
      </c>
      <c r="Q55" s="18">
        <v>84.482758620689651</v>
      </c>
      <c r="R55" s="18">
        <v>33.793103448275865</v>
      </c>
      <c r="S55" s="14">
        <v>95.77</v>
      </c>
      <c r="T55" s="14">
        <v>10</v>
      </c>
      <c r="U55" s="17">
        <v>0.17241379310344829</v>
      </c>
      <c r="V55" s="18">
        <v>82.758620689655174</v>
      </c>
      <c r="W55" s="18">
        <v>8.2758620689655178</v>
      </c>
      <c r="X55" s="14">
        <v>58</v>
      </c>
      <c r="Y55" s="14">
        <v>87.4</v>
      </c>
      <c r="Z55" s="18">
        <v>17.48</v>
      </c>
      <c r="AA55" s="14">
        <v>87</v>
      </c>
      <c r="AB55" s="18">
        <v>13.049999999999999</v>
      </c>
      <c r="AC55" s="14">
        <v>85</v>
      </c>
      <c r="AD55" s="21">
        <v>12.75</v>
      </c>
      <c r="AE55" s="19">
        <v>85.348965517241382</v>
      </c>
      <c r="AF55" s="19">
        <f t="shared" si="3"/>
        <v>42.674482758620691</v>
      </c>
      <c r="AG55" s="20">
        <v>87</v>
      </c>
      <c r="AH55" s="19">
        <f t="shared" si="0"/>
        <v>43.5</v>
      </c>
      <c r="AI55" s="19">
        <f t="shared" si="1"/>
        <v>86.174482758620684</v>
      </c>
      <c r="AJ55" s="15" t="s">
        <v>59</v>
      </c>
    </row>
    <row r="56" spans="1:36" ht="25.5" customHeight="1">
      <c r="A56" s="13" t="s">
        <v>189</v>
      </c>
      <c r="B56" s="14" t="s">
        <v>190</v>
      </c>
      <c r="C56" s="14" t="s">
        <v>37</v>
      </c>
      <c r="D56" s="14">
        <v>2014050704</v>
      </c>
      <c r="E56" s="14" t="s">
        <v>90</v>
      </c>
      <c r="F56" s="14" t="s">
        <v>191</v>
      </c>
      <c r="G56" s="14" t="s">
        <v>151</v>
      </c>
      <c r="H56" s="14" t="s">
        <v>41</v>
      </c>
      <c r="I56" s="15" t="s">
        <v>56</v>
      </c>
      <c r="J56" s="14" t="s">
        <v>192</v>
      </c>
      <c r="K56" s="14" t="s">
        <v>193</v>
      </c>
      <c r="L56" s="14"/>
      <c r="M56" s="14"/>
      <c r="N56" s="14">
        <v>3.95</v>
      </c>
      <c r="O56" s="16">
        <v>3</v>
      </c>
      <c r="P56" s="17">
        <f t="shared" ref="P56:P57" si="18">O56/X56</f>
        <v>0.125</v>
      </c>
      <c r="Q56" s="18">
        <f t="shared" ref="Q56:Q57" si="19">(1-P56)*100</f>
        <v>87.5</v>
      </c>
      <c r="R56" s="18">
        <f t="shared" ref="R56:R57" si="20">Q56*0.4</f>
        <v>35</v>
      </c>
      <c r="S56" s="14">
        <v>105.68</v>
      </c>
      <c r="T56" s="14">
        <v>2</v>
      </c>
      <c r="U56" s="17">
        <f t="shared" ref="U56:U57" si="21">T56/X56</f>
        <v>8.3333333333333329E-2</v>
      </c>
      <c r="V56" s="18">
        <f t="shared" ref="V56:V57" si="22">(1-U56)*100</f>
        <v>91.666666666666657</v>
      </c>
      <c r="W56" s="18">
        <f t="shared" ref="W56:W57" si="23">V56*0.1</f>
        <v>9.1666666666666661</v>
      </c>
      <c r="X56" s="14">
        <v>24</v>
      </c>
      <c r="Y56" s="14">
        <v>88.5</v>
      </c>
      <c r="Z56" s="18">
        <f t="shared" ref="Z56:Z57" si="24">Y56*0.2</f>
        <v>17.7</v>
      </c>
      <c r="AA56" s="14">
        <v>83</v>
      </c>
      <c r="AB56" s="18">
        <f t="shared" ref="AB56:AB57" si="25">AA56*0.15</f>
        <v>12.45</v>
      </c>
      <c r="AC56" s="14">
        <v>92</v>
      </c>
      <c r="AD56" s="21">
        <f t="shared" ref="AD56:AD57" si="26">AC56*0.15</f>
        <v>13.799999999999999</v>
      </c>
      <c r="AE56" s="19">
        <f t="shared" ref="AE56:AE57" si="27">R56+W56+Z56+AB56+AD56</f>
        <v>88.11666666666666</v>
      </c>
      <c r="AF56" s="19">
        <f t="shared" si="3"/>
        <v>44.05833333333333</v>
      </c>
      <c r="AG56" s="20">
        <v>89.6</v>
      </c>
      <c r="AH56" s="19">
        <f t="shared" si="0"/>
        <v>44.8</v>
      </c>
      <c r="AI56" s="19">
        <f t="shared" si="1"/>
        <v>88.85833333333332</v>
      </c>
      <c r="AJ56" s="15" t="s">
        <v>67</v>
      </c>
    </row>
    <row r="57" spans="1:36" ht="25.5" customHeight="1">
      <c r="A57" s="13" t="s">
        <v>189</v>
      </c>
      <c r="B57" s="14" t="s">
        <v>194</v>
      </c>
      <c r="C57" s="14" t="s">
        <v>37</v>
      </c>
      <c r="D57" s="14">
        <v>2014050706</v>
      </c>
      <c r="E57" s="14" t="s">
        <v>90</v>
      </c>
      <c r="F57" s="14" t="s">
        <v>191</v>
      </c>
      <c r="G57" s="14" t="s">
        <v>151</v>
      </c>
      <c r="H57" s="14" t="s">
        <v>41</v>
      </c>
      <c r="I57" s="15" t="s">
        <v>56</v>
      </c>
      <c r="J57" s="14" t="s">
        <v>192</v>
      </c>
      <c r="K57" s="14" t="s">
        <v>45</v>
      </c>
      <c r="L57" s="14"/>
      <c r="M57" s="14"/>
      <c r="N57" s="14">
        <v>4.0199999999999996</v>
      </c>
      <c r="O57" s="16">
        <v>2</v>
      </c>
      <c r="P57" s="17">
        <f t="shared" si="18"/>
        <v>8.3333333333333329E-2</v>
      </c>
      <c r="Q57" s="18">
        <f t="shared" si="19"/>
        <v>91.666666666666657</v>
      </c>
      <c r="R57" s="18">
        <f t="shared" si="20"/>
        <v>36.666666666666664</v>
      </c>
      <c r="S57" s="14">
        <v>100.1</v>
      </c>
      <c r="T57" s="14">
        <v>4</v>
      </c>
      <c r="U57" s="17">
        <f t="shared" si="21"/>
        <v>0.16666666666666666</v>
      </c>
      <c r="V57" s="18">
        <f t="shared" si="22"/>
        <v>83.333333333333343</v>
      </c>
      <c r="W57" s="18">
        <f t="shared" si="23"/>
        <v>8.3333333333333339</v>
      </c>
      <c r="X57" s="14">
        <v>24</v>
      </c>
      <c r="Y57" s="14">
        <v>86.88</v>
      </c>
      <c r="Z57" s="18">
        <f t="shared" si="24"/>
        <v>17.376000000000001</v>
      </c>
      <c r="AA57" s="14">
        <v>80</v>
      </c>
      <c r="AB57" s="18">
        <f t="shared" si="25"/>
        <v>12</v>
      </c>
      <c r="AC57" s="14">
        <v>83</v>
      </c>
      <c r="AD57" s="21">
        <f t="shared" si="26"/>
        <v>12.45</v>
      </c>
      <c r="AE57" s="19">
        <f t="shared" si="27"/>
        <v>86.826000000000008</v>
      </c>
      <c r="AF57" s="19">
        <f t="shared" si="3"/>
        <v>43.413000000000004</v>
      </c>
      <c r="AG57" s="20">
        <v>89.4</v>
      </c>
      <c r="AH57" s="19">
        <f t="shared" si="0"/>
        <v>44.7</v>
      </c>
      <c r="AI57" s="19">
        <f t="shared" si="1"/>
        <v>88.113</v>
      </c>
      <c r="AJ57" s="15" t="s">
        <v>59</v>
      </c>
    </row>
    <row r="58" spans="1:36" ht="25.5" customHeight="1">
      <c r="A58" s="32" t="s">
        <v>195</v>
      </c>
      <c r="B58" s="14" t="s">
        <v>196</v>
      </c>
      <c r="C58" s="23" t="s">
        <v>197</v>
      </c>
      <c r="D58" s="14">
        <v>2014050606</v>
      </c>
      <c r="E58" s="14" t="s">
        <v>90</v>
      </c>
      <c r="F58" s="14" t="s">
        <v>74</v>
      </c>
      <c r="G58" s="14" t="s">
        <v>40</v>
      </c>
      <c r="H58" s="14" t="s">
        <v>41</v>
      </c>
      <c r="I58" s="15" t="s">
        <v>42</v>
      </c>
      <c r="J58" s="14" t="s">
        <v>91</v>
      </c>
      <c r="K58" s="14" t="s">
        <v>198</v>
      </c>
      <c r="L58" s="14"/>
      <c r="M58" s="14"/>
      <c r="N58" s="14">
        <v>3.57</v>
      </c>
      <c r="O58" s="16">
        <v>8</v>
      </c>
      <c r="P58" s="17">
        <v>0.10810810810810811</v>
      </c>
      <c r="Q58" s="18">
        <v>89.189189189189193</v>
      </c>
      <c r="R58" s="18">
        <v>35.675675675675677</v>
      </c>
      <c r="S58" s="14">
        <v>94.04</v>
      </c>
      <c r="T58" s="14">
        <v>12</v>
      </c>
      <c r="U58" s="17">
        <v>0.16216216216216217</v>
      </c>
      <c r="V58" s="18">
        <v>83.78378378378379</v>
      </c>
      <c r="W58" s="18">
        <v>8.378378378378379</v>
      </c>
      <c r="X58" s="14">
        <v>74</v>
      </c>
      <c r="Y58" s="14">
        <v>87.8</v>
      </c>
      <c r="Z58" s="18">
        <v>17.559999999999999</v>
      </c>
      <c r="AA58" s="14">
        <v>74</v>
      </c>
      <c r="AB58" s="18">
        <v>11.1</v>
      </c>
      <c r="AC58" s="14">
        <v>87</v>
      </c>
      <c r="AD58" s="21">
        <v>13.049999999999999</v>
      </c>
      <c r="AE58" s="19">
        <v>85.764054054054043</v>
      </c>
      <c r="AF58" s="19">
        <f t="shared" si="3"/>
        <v>42.882027027027021</v>
      </c>
      <c r="AG58" s="20">
        <v>88</v>
      </c>
      <c r="AH58" s="19">
        <f t="shared" si="0"/>
        <v>44</v>
      </c>
      <c r="AI58" s="19">
        <f t="shared" si="1"/>
        <v>86.882027027027021</v>
      </c>
      <c r="AJ58" s="15" t="s">
        <v>45</v>
      </c>
    </row>
    <row r="59" spans="1:36" ht="25.5" customHeight="1">
      <c r="A59" s="32" t="s">
        <v>195</v>
      </c>
      <c r="B59" s="47" t="s">
        <v>346</v>
      </c>
      <c r="C59" s="47" t="s">
        <v>339</v>
      </c>
      <c r="D59" s="47">
        <v>2014052705</v>
      </c>
      <c r="E59" s="14" t="s">
        <v>69</v>
      </c>
      <c r="F59" s="23" t="s">
        <v>347</v>
      </c>
      <c r="G59" s="47" t="s">
        <v>71</v>
      </c>
      <c r="H59" s="47" t="s">
        <v>41</v>
      </c>
      <c r="I59" s="48" t="s">
        <v>42</v>
      </c>
      <c r="J59" s="14" t="s">
        <v>96</v>
      </c>
      <c r="K59" s="14" t="s">
        <v>135</v>
      </c>
      <c r="L59" s="14"/>
      <c r="M59" s="23" t="s">
        <v>348</v>
      </c>
      <c r="N59" s="47">
        <v>3.86</v>
      </c>
      <c r="O59" s="50">
        <v>5</v>
      </c>
      <c r="P59" s="51">
        <v>0.15151515151515152</v>
      </c>
      <c r="Q59" s="52">
        <v>84.848484848484844</v>
      </c>
      <c r="R59" s="52">
        <v>33.939393939393938</v>
      </c>
      <c r="S59" s="47">
        <v>95.2</v>
      </c>
      <c r="T59" s="47">
        <v>3</v>
      </c>
      <c r="U59" s="51">
        <v>9.0909090909090912E-2</v>
      </c>
      <c r="V59" s="52">
        <v>90.909090909090907</v>
      </c>
      <c r="W59" s="52">
        <v>9.0909090909090917</v>
      </c>
      <c r="X59" s="47">
        <v>33</v>
      </c>
      <c r="Y59" s="47">
        <v>88.5</v>
      </c>
      <c r="Z59" s="52">
        <v>17.7</v>
      </c>
      <c r="AA59" s="47">
        <v>85</v>
      </c>
      <c r="AB59" s="52">
        <v>12.75</v>
      </c>
      <c r="AC59" s="47">
        <v>79</v>
      </c>
      <c r="AD59" s="53">
        <v>11.85</v>
      </c>
      <c r="AE59" s="54">
        <v>85.330303030303028</v>
      </c>
      <c r="AF59" s="54">
        <f>AE59*0.5</f>
        <v>42.665151515151514</v>
      </c>
      <c r="AG59" s="55">
        <v>83.4</v>
      </c>
      <c r="AH59" s="54">
        <f>AG59*0.5</f>
        <v>41.7</v>
      </c>
      <c r="AI59" s="54">
        <f>AF59+AH59</f>
        <v>84.365151515151524</v>
      </c>
      <c r="AJ59" s="48" t="s">
        <v>45</v>
      </c>
    </row>
    <row r="60" spans="1:36" ht="25.5" customHeight="1">
      <c r="A60" s="13" t="s">
        <v>199</v>
      </c>
      <c r="B60" s="14" t="s">
        <v>200</v>
      </c>
      <c r="C60" s="14" t="s">
        <v>37</v>
      </c>
      <c r="D60" s="14">
        <v>2014051392</v>
      </c>
      <c r="E60" s="14" t="s">
        <v>98</v>
      </c>
      <c r="F60" s="14" t="s">
        <v>99</v>
      </c>
      <c r="G60" s="14" t="s">
        <v>40</v>
      </c>
      <c r="H60" s="14" t="s">
        <v>41</v>
      </c>
      <c r="I60" s="15" t="s">
        <v>42</v>
      </c>
      <c r="J60" s="14" t="s">
        <v>201</v>
      </c>
      <c r="K60" s="14" t="s">
        <v>202</v>
      </c>
      <c r="L60" s="14"/>
      <c r="M60" s="14"/>
      <c r="N60" s="14">
        <v>4.1900000000000004</v>
      </c>
      <c r="O60" s="16">
        <v>1</v>
      </c>
      <c r="P60" s="17">
        <f t="shared" ref="P60:P61" si="28">O60/X60</f>
        <v>2.8571428571428571E-2</v>
      </c>
      <c r="Q60" s="18">
        <f t="shared" ref="Q60:Q61" si="29">(1-P60)*100</f>
        <v>97.142857142857139</v>
      </c>
      <c r="R60" s="18">
        <f t="shared" ref="R60:R61" si="30">Q60*0.4</f>
        <v>38.857142857142861</v>
      </c>
      <c r="S60" s="14">
        <v>94.81</v>
      </c>
      <c r="T60" s="14">
        <v>3</v>
      </c>
      <c r="U60" s="17">
        <f t="shared" ref="U60:U61" si="31">T60/X60</f>
        <v>8.5714285714285715E-2</v>
      </c>
      <c r="V60" s="18">
        <f t="shared" ref="V60:V61" si="32">(1-U60)*100</f>
        <v>91.428571428571431</v>
      </c>
      <c r="W60" s="18">
        <f t="shared" ref="W60:W61" si="33">V60*0.1</f>
        <v>9.1428571428571441</v>
      </c>
      <c r="X60" s="14">
        <v>35</v>
      </c>
      <c r="Y60" s="14">
        <v>88.5</v>
      </c>
      <c r="Z60" s="18">
        <f t="shared" ref="Z60:Z61" si="34">Y60*0.2</f>
        <v>17.7</v>
      </c>
      <c r="AA60" s="14">
        <v>73</v>
      </c>
      <c r="AB60" s="18">
        <f t="shared" ref="AB60:AB61" si="35">AA60*0.15</f>
        <v>10.95</v>
      </c>
      <c r="AC60" s="14">
        <v>90</v>
      </c>
      <c r="AD60" s="21">
        <f t="shared" ref="AD60:AD61" si="36">AC60*0.15</f>
        <v>13.5</v>
      </c>
      <c r="AE60" s="19">
        <f t="shared" ref="AE60:AE61" si="37">R60+W60+Z60+AB60+AD60</f>
        <v>90.15</v>
      </c>
      <c r="AF60" s="19">
        <f t="shared" si="3"/>
        <v>45.075000000000003</v>
      </c>
      <c r="AG60" s="20">
        <v>89.2</v>
      </c>
      <c r="AH60" s="19">
        <f t="shared" si="0"/>
        <v>44.6</v>
      </c>
      <c r="AI60" s="19">
        <f t="shared" si="1"/>
        <v>89.675000000000011</v>
      </c>
      <c r="AJ60" s="15" t="s">
        <v>45</v>
      </c>
    </row>
    <row r="61" spans="1:36" ht="25.5" customHeight="1">
      <c r="A61" s="13" t="s">
        <v>199</v>
      </c>
      <c r="B61" s="14" t="s">
        <v>203</v>
      </c>
      <c r="C61" s="14" t="s">
        <v>204</v>
      </c>
      <c r="D61" s="14">
        <v>2014052167</v>
      </c>
      <c r="E61" s="14" t="s">
        <v>53</v>
      </c>
      <c r="F61" s="14" t="s">
        <v>94</v>
      </c>
      <c r="G61" s="14" t="s">
        <v>55</v>
      </c>
      <c r="H61" s="14" t="s">
        <v>41</v>
      </c>
      <c r="I61" s="15" t="s">
        <v>42</v>
      </c>
      <c r="J61" s="33" t="s">
        <v>166</v>
      </c>
      <c r="K61" s="14" t="s">
        <v>201</v>
      </c>
      <c r="L61" s="14"/>
      <c r="M61" s="14"/>
      <c r="N61" s="14">
        <v>3.86</v>
      </c>
      <c r="O61" s="16">
        <v>6</v>
      </c>
      <c r="P61" s="17">
        <f t="shared" si="28"/>
        <v>7.8947368421052627E-2</v>
      </c>
      <c r="Q61" s="18">
        <f t="shared" si="29"/>
        <v>92.10526315789474</v>
      </c>
      <c r="R61" s="18">
        <f t="shared" si="30"/>
        <v>36.842105263157897</v>
      </c>
      <c r="S61" s="14">
        <v>98.72</v>
      </c>
      <c r="T61" s="14">
        <v>3</v>
      </c>
      <c r="U61" s="17">
        <f t="shared" si="31"/>
        <v>3.9473684210526314E-2</v>
      </c>
      <c r="V61" s="18">
        <f t="shared" si="32"/>
        <v>96.05263157894737</v>
      </c>
      <c r="W61" s="18">
        <f t="shared" si="33"/>
        <v>9.6052631578947381</v>
      </c>
      <c r="X61" s="14">
        <v>76</v>
      </c>
      <c r="Y61" s="14">
        <v>85.5</v>
      </c>
      <c r="Z61" s="18">
        <f t="shared" si="34"/>
        <v>17.100000000000001</v>
      </c>
      <c r="AA61" s="14">
        <v>80</v>
      </c>
      <c r="AB61" s="18">
        <f t="shared" si="35"/>
        <v>12</v>
      </c>
      <c r="AC61" s="14">
        <v>89</v>
      </c>
      <c r="AD61" s="21">
        <f t="shared" si="36"/>
        <v>13.35</v>
      </c>
      <c r="AE61" s="19">
        <f t="shared" si="37"/>
        <v>88.897368421052633</v>
      </c>
      <c r="AF61" s="19">
        <f t="shared" si="3"/>
        <v>44.448684210526316</v>
      </c>
      <c r="AG61" s="20">
        <v>88.8</v>
      </c>
      <c r="AH61" s="19">
        <f t="shared" si="0"/>
        <v>44.4</v>
      </c>
      <c r="AI61" s="19">
        <f t="shared" si="1"/>
        <v>88.848684210526315</v>
      </c>
      <c r="AJ61" s="15" t="s">
        <v>205</v>
      </c>
    </row>
    <row r="62" spans="1:36" ht="25.5" customHeight="1">
      <c r="A62" s="13" t="s">
        <v>206</v>
      </c>
      <c r="B62" s="14" t="s">
        <v>207</v>
      </c>
      <c r="C62" s="14" t="s">
        <v>37</v>
      </c>
      <c r="D62" s="14">
        <v>2014057683</v>
      </c>
      <c r="E62" s="14" t="s">
        <v>38</v>
      </c>
      <c r="F62" s="14" t="s">
        <v>208</v>
      </c>
      <c r="G62" s="14" t="s">
        <v>40</v>
      </c>
      <c r="H62" s="14" t="s">
        <v>170</v>
      </c>
      <c r="I62" s="15" t="s">
        <v>42</v>
      </c>
      <c r="J62" s="14" t="s">
        <v>141</v>
      </c>
      <c r="K62" s="14" t="s">
        <v>201</v>
      </c>
      <c r="L62" s="14"/>
      <c r="M62" s="14"/>
      <c r="N62" s="14">
        <v>3.94</v>
      </c>
      <c r="O62" s="16">
        <v>7</v>
      </c>
      <c r="P62" s="17">
        <v>7.8651685393258425E-2</v>
      </c>
      <c r="Q62" s="18">
        <v>92.134831460674164</v>
      </c>
      <c r="R62" s="18">
        <v>36.853932584269664</v>
      </c>
      <c r="S62" s="14">
        <v>93.72</v>
      </c>
      <c r="T62" s="14">
        <v>12</v>
      </c>
      <c r="U62" s="17">
        <v>0.1348314606741573</v>
      </c>
      <c r="V62" s="18">
        <v>86.516853932584269</v>
      </c>
      <c r="W62" s="18">
        <v>8.6516853932584272</v>
      </c>
      <c r="X62" s="14">
        <v>89</v>
      </c>
      <c r="Y62" s="14">
        <v>94</v>
      </c>
      <c r="Z62" s="18">
        <v>18.8</v>
      </c>
      <c r="AA62" s="14">
        <v>77</v>
      </c>
      <c r="AB62" s="18">
        <v>11.549999999999999</v>
      </c>
      <c r="AC62" s="14">
        <v>92.5</v>
      </c>
      <c r="AD62" s="21">
        <v>13.875</v>
      </c>
      <c r="AE62" s="19">
        <v>89.730617977528084</v>
      </c>
      <c r="AF62" s="19">
        <f t="shared" si="3"/>
        <v>44.865308988764042</v>
      </c>
      <c r="AG62" s="20">
        <v>89.8</v>
      </c>
      <c r="AH62" s="19">
        <f t="shared" si="0"/>
        <v>44.9</v>
      </c>
      <c r="AI62" s="19">
        <f t="shared" si="1"/>
        <v>89.765308988764048</v>
      </c>
      <c r="AJ62" s="15" t="s">
        <v>45</v>
      </c>
    </row>
    <row r="63" spans="1:36" ht="25.5" customHeight="1">
      <c r="A63" s="13" t="s">
        <v>206</v>
      </c>
      <c r="B63" s="14" t="s">
        <v>209</v>
      </c>
      <c r="C63" s="14" t="s">
        <v>37</v>
      </c>
      <c r="D63" s="14">
        <v>2014052690</v>
      </c>
      <c r="E63" s="14" t="s">
        <v>69</v>
      </c>
      <c r="F63" s="14" t="s">
        <v>210</v>
      </c>
      <c r="G63" s="14" t="s">
        <v>71</v>
      </c>
      <c r="H63" s="14" t="s">
        <v>41</v>
      </c>
      <c r="I63" s="15" t="s">
        <v>42</v>
      </c>
      <c r="J63" s="14" t="s">
        <v>141</v>
      </c>
      <c r="K63" s="14" t="s">
        <v>122</v>
      </c>
      <c r="L63" s="14"/>
      <c r="M63" s="14"/>
      <c r="N63" s="14">
        <v>3.62</v>
      </c>
      <c r="O63" s="16">
        <v>4</v>
      </c>
      <c r="P63" s="17">
        <v>5.7142857142857141E-2</v>
      </c>
      <c r="Q63" s="18">
        <v>94.285714285714278</v>
      </c>
      <c r="R63" s="18">
        <v>37.714285714285715</v>
      </c>
      <c r="S63" s="14">
        <v>93.88</v>
      </c>
      <c r="T63" s="14">
        <v>5</v>
      </c>
      <c r="U63" s="17">
        <v>7.1428571428571425E-2</v>
      </c>
      <c r="V63" s="18">
        <v>92.857142857142861</v>
      </c>
      <c r="W63" s="18">
        <v>9.2857142857142865</v>
      </c>
      <c r="X63" s="14">
        <v>70</v>
      </c>
      <c r="Y63" s="14">
        <v>92</v>
      </c>
      <c r="Z63" s="18">
        <v>18.400000000000002</v>
      </c>
      <c r="AA63" s="14">
        <v>77</v>
      </c>
      <c r="AB63" s="18">
        <v>11.549999999999999</v>
      </c>
      <c r="AC63" s="14">
        <v>76.5</v>
      </c>
      <c r="AD63" s="21">
        <v>11.475</v>
      </c>
      <c r="AE63" s="19">
        <v>88.424999999999997</v>
      </c>
      <c r="AF63" s="19">
        <f t="shared" si="3"/>
        <v>44.212499999999999</v>
      </c>
      <c r="AG63" s="20">
        <v>89.2</v>
      </c>
      <c r="AH63" s="19">
        <f t="shared" si="0"/>
        <v>44.6</v>
      </c>
      <c r="AI63" s="19">
        <f t="shared" si="1"/>
        <v>88.8125</v>
      </c>
      <c r="AJ63" s="15" t="s">
        <v>45</v>
      </c>
    </row>
    <row r="64" spans="1:36" ht="25.5" customHeight="1">
      <c r="A64" s="13" t="s">
        <v>206</v>
      </c>
      <c r="B64" s="14" t="s">
        <v>211</v>
      </c>
      <c r="C64" s="14" t="s">
        <v>37</v>
      </c>
      <c r="D64" s="14">
        <v>2014051138</v>
      </c>
      <c r="E64" s="14" t="s">
        <v>38</v>
      </c>
      <c r="F64" s="14" t="s">
        <v>212</v>
      </c>
      <c r="G64" s="14" t="s">
        <v>40</v>
      </c>
      <c r="H64" s="14" t="s">
        <v>41</v>
      </c>
      <c r="I64" s="15" t="s">
        <v>42</v>
      </c>
      <c r="J64" s="14" t="s">
        <v>141</v>
      </c>
      <c r="K64" s="14" t="s">
        <v>201</v>
      </c>
      <c r="L64" s="14"/>
      <c r="M64" s="14"/>
      <c r="N64" s="14">
        <v>3.97</v>
      </c>
      <c r="O64" s="16">
        <v>7</v>
      </c>
      <c r="P64" s="17">
        <v>0.14000000000000001</v>
      </c>
      <c r="Q64" s="18">
        <v>86</v>
      </c>
      <c r="R64" s="18">
        <v>34.4</v>
      </c>
      <c r="S64" s="14">
        <v>95.4</v>
      </c>
      <c r="T64" s="14">
        <v>11</v>
      </c>
      <c r="U64" s="17">
        <v>0.22</v>
      </c>
      <c r="V64" s="18">
        <v>78</v>
      </c>
      <c r="W64" s="18">
        <v>7.8000000000000007</v>
      </c>
      <c r="X64" s="14">
        <v>50</v>
      </c>
      <c r="Y64" s="14">
        <v>93.5</v>
      </c>
      <c r="Z64" s="18">
        <v>18.7</v>
      </c>
      <c r="AA64" s="14">
        <v>80</v>
      </c>
      <c r="AB64" s="18">
        <v>12</v>
      </c>
      <c r="AC64" s="14">
        <v>79</v>
      </c>
      <c r="AD64" s="21">
        <v>11.85</v>
      </c>
      <c r="AE64" s="19">
        <v>84.75</v>
      </c>
      <c r="AF64" s="19">
        <f t="shared" si="3"/>
        <v>42.375</v>
      </c>
      <c r="AG64" s="20">
        <v>88.8</v>
      </c>
      <c r="AH64" s="19">
        <f t="shared" si="0"/>
        <v>44.4</v>
      </c>
      <c r="AI64" s="19">
        <f t="shared" si="1"/>
        <v>86.775000000000006</v>
      </c>
      <c r="AJ64" s="15" t="s">
        <v>45</v>
      </c>
    </row>
    <row r="65" spans="1:36" ht="25.5" customHeight="1">
      <c r="A65" s="13" t="s">
        <v>206</v>
      </c>
      <c r="B65" s="14" t="s">
        <v>213</v>
      </c>
      <c r="C65" s="14" t="s">
        <v>37</v>
      </c>
      <c r="D65" s="14">
        <v>2014052659</v>
      </c>
      <c r="E65" s="14" t="s">
        <v>69</v>
      </c>
      <c r="F65" s="14" t="s">
        <v>140</v>
      </c>
      <c r="G65" s="14" t="s">
        <v>71</v>
      </c>
      <c r="H65" s="14" t="s">
        <v>41</v>
      </c>
      <c r="I65" s="15" t="s">
        <v>42</v>
      </c>
      <c r="J65" s="14" t="s">
        <v>141</v>
      </c>
      <c r="K65" s="14" t="s">
        <v>96</v>
      </c>
      <c r="L65" s="14"/>
      <c r="M65" s="14"/>
      <c r="N65" s="14">
        <v>3.53</v>
      </c>
      <c r="O65" s="16">
        <v>16</v>
      </c>
      <c r="P65" s="17">
        <v>0.20779220779220781</v>
      </c>
      <c r="Q65" s="18">
        <v>79.220779220779207</v>
      </c>
      <c r="R65" s="18">
        <v>31.688311688311686</v>
      </c>
      <c r="S65" s="14">
        <v>91.89</v>
      </c>
      <c r="T65" s="14">
        <v>15</v>
      </c>
      <c r="U65" s="17">
        <v>0.19480519480519481</v>
      </c>
      <c r="V65" s="18">
        <v>80.519480519480524</v>
      </c>
      <c r="W65" s="18">
        <v>8.0519480519480524</v>
      </c>
      <c r="X65" s="14">
        <v>77</v>
      </c>
      <c r="Y65" s="14">
        <v>86</v>
      </c>
      <c r="Z65" s="18">
        <v>17.2</v>
      </c>
      <c r="AA65" s="14">
        <v>76</v>
      </c>
      <c r="AB65" s="18">
        <v>11.4</v>
      </c>
      <c r="AC65" s="14">
        <v>74</v>
      </c>
      <c r="AD65" s="21">
        <v>11.1</v>
      </c>
      <c r="AE65" s="19">
        <v>79.440259740259734</v>
      </c>
      <c r="AF65" s="19">
        <f t="shared" si="3"/>
        <v>39.720129870129867</v>
      </c>
      <c r="AG65" s="20">
        <v>86.2</v>
      </c>
      <c r="AH65" s="19">
        <f t="shared" si="0"/>
        <v>43.1</v>
      </c>
      <c r="AI65" s="19">
        <f t="shared" si="1"/>
        <v>82.820129870129875</v>
      </c>
      <c r="AJ65" s="15" t="s">
        <v>45</v>
      </c>
    </row>
    <row r="66" spans="1:36" ht="25.5" customHeight="1">
      <c r="A66" s="13" t="s">
        <v>206</v>
      </c>
      <c r="B66" s="14" t="s">
        <v>214</v>
      </c>
      <c r="C66" s="14" t="s">
        <v>37</v>
      </c>
      <c r="D66" s="14">
        <v>2014056512</v>
      </c>
      <c r="E66" s="14" t="s">
        <v>38</v>
      </c>
      <c r="F66" s="14" t="s">
        <v>208</v>
      </c>
      <c r="G66" s="14" t="s">
        <v>40</v>
      </c>
      <c r="H66" s="14" t="s">
        <v>170</v>
      </c>
      <c r="I66" s="15" t="s">
        <v>42</v>
      </c>
      <c r="J66" s="14" t="s">
        <v>141</v>
      </c>
      <c r="K66" s="14" t="s">
        <v>131</v>
      </c>
      <c r="L66" s="14"/>
      <c r="M66" s="14"/>
      <c r="N66" s="14">
        <v>3.7</v>
      </c>
      <c r="O66" s="16">
        <v>22</v>
      </c>
      <c r="P66" s="17">
        <v>0.24719101123595505</v>
      </c>
      <c r="Q66" s="18">
        <v>75.280898876404507</v>
      </c>
      <c r="R66" s="18">
        <v>30.112359550561806</v>
      </c>
      <c r="S66" s="14">
        <v>93.11</v>
      </c>
      <c r="T66" s="14">
        <v>17</v>
      </c>
      <c r="U66" s="17">
        <v>0.19101123595505617</v>
      </c>
      <c r="V66" s="18">
        <v>80.898876404494374</v>
      </c>
      <c r="W66" s="18">
        <v>8.0898876404494384</v>
      </c>
      <c r="X66" s="14">
        <v>89</v>
      </c>
      <c r="Y66" s="14">
        <v>90.5</v>
      </c>
      <c r="Z66" s="18">
        <v>18.100000000000001</v>
      </c>
      <c r="AA66" s="14">
        <v>61</v>
      </c>
      <c r="AB66" s="18">
        <v>9.15</v>
      </c>
      <c r="AC66" s="14">
        <v>70</v>
      </c>
      <c r="AD66" s="21">
        <v>10.5</v>
      </c>
      <c r="AE66" s="19">
        <v>75.952247191011253</v>
      </c>
      <c r="AF66" s="19">
        <f t="shared" si="3"/>
        <v>37.976123595505626</v>
      </c>
      <c r="AG66" s="20">
        <v>87.8</v>
      </c>
      <c r="AH66" s="19">
        <f t="shared" si="0"/>
        <v>43.9</v>
      </c>
      <c r="AI66" s="19">
        <f t="shared" si="1"/>
        <v>81.876123595505618</v>
      </c>
      <c r="AJ66" s="15" t="s">
        <v>45</v>
      </c>
    </row>
    <row r="67" spans="1:36" ht="25.5" customHeight="1">
      <c r="A67" s="13" t="s">
        <v>341</v>
      </c>
      <c r="B67" s="57" t="s">
        <v>343</v>
      </c>
      <c r="C67" s="57" t="s">
        <v>335</v>
      </c>
      <c r="D67" s="59">
        <v>2014057357</v>
      </c>
      <c r="E67" s="30" t="s">
        <v>114</v>
      </c>
      <c r="F67" s="30" t="s">
        <v>54</v>
      </c>
      <c r="G67" s="58" t="s">
        <v>40</v>
      </c>
      <c r="H67" s="58" t="s">
        <v>170</v>
      </c>
      <c r="I67" s="58" t="s">
        <v>42</v>
      </c>
      <c r="J67" s="37" t="s">
        <v>166</v>
      </c>
      <c r="K67" s="30" t="s">
        <v>92</v>
      </c>
      <c r="L67" s="30"/>
      <c r="M67" s="30" t="s">
        <v>344</v>
      </c>
      <c r="N67" s="55">
        <v>2.92</v>
      </c>
      <c r="O67" s="60">
        <v>45</v>
      </c>
      <c r="P67" s="51">
        <f>O67/X67</f>
        <v>0.32608695652173914</v>
      </c>
      <c r="Q67" s="52">
        <f>(1-P67)*100</f>
        <v>67.391304347826093</v>
      </c>
      <c r="R67" s="52">
        <f>Q67*0.4</f>
        <v>26.956521739130437</v>
      </c>
      <c r="S67" s="55">
        <v>90.6</v>
      </c>
      <c r="T67" s="55">
        <v>39</v>
      </c>
      <c r="U67" s="51">
        <f>T67/X67</f>
        <v>0.28260869565217389</v>
      </c>
      <c r="V67" s="52">
        <f>(1-U67)*100</f>
        <v>71.739130434782624</v>
      </c>
      <c r="W67" s="52">
        <f>V67*0.1</f>
        <v>7.1739130434782625</v>
      </c>
      <c r="X67" s="55">
        <v>138</v>
      </c>
      <c r="Y67" s="55">
        <v>82</v>
      </c>
      <c r="Z67" s="52">
        <f>Y67*0.2</f>
        <v>16.400000000000002</v>
      </c>
      <c r="AA67" s="47">
        <v>47</v>
      </c>
      <c r="AB67" s="52">
        <f>AA67*0.15</f>
        <v>7.05</v>
      </c>
      <c r="AC67" s="47">
        <v>65</v>
      </c>
      <c r="AD67" s="53">
        <f>AC67*0.15</f>
        <v>9.75</v>
      </c>
      <c r="AE67" s="54">
        <f>R67+W67+Z67+AB67+AD67</f>
        <v>67.330434782608705</v>
      </c>
      <c r="AF67" s="54">
        <f>AE67*0.5</f>
        <v>33.665217391304353</v>
      </c>
      <c r="AG67" s="55">
        <v>85</v>
      </c>
      <c r="AH67" s="54">
        <f>AG67*0.5</f>
        <v>42.5</v>
      </c>
      <c r="AI67" s="54">
        <f>AF67+AH67</f>
        <v>76.165217391304353</v>
      </c>
      <c r="AJ67" s="48" t="s">
        <v>345</v>
      </c>
    </row>
    <row r="68" spans="1:36" ht="25.5" customHeight="1">
      <c r="A68" s="34" t="s">
        <v>100</v>
      </c>
      <c r="B68" s="14" t="s">
        <v>215</v>
      </c>
      <c r="C68" s="14" t="s">
        <v>37</v>
      </c>
      <c r="D68" s="14">
        <v>2014053686</v>
      </c>
      <c r="E68" s="14" t="s">
        <v>146</v>
      </c>
      <c r="F68" s="14" t="s">
        <v>216</v>
      </c>
      <c r="G68" s="14" t="s">
        <v>55</v>
      </c>
      <c r="H68" s="14" t="s">
        <v>41</v>
      </c>
      <c r="I68" s="15" t="s">
        <v>42</v>
      </c>
      <c r="J68" s="14" t="s">
        <v>100</v>
      </c>
      <c r="K68" s="14" t="s">
        <v>135</v>
      </c>
      <c r="L68" s="14"/>
      <c r="M68" s="14"/>
      <c r="N68" s="14">
        <v>3.3</v>
      </c>
      <c r="O68" s="16">
        <v>5</v>
      </c>
      <c r="P68" s="17">
        <v>0.10204081632653061</v>
      </c>
      <c r="Q68" s="18">
        <v>89.795918367346943</v>
      </c>
      <c r="R68" s="18">
        <v>35.91836734693878</v>
      </c>
      <c r="S68" s="14">
        <v>107.48</v>
      </c>
      <c r="T68" s="14">
        <v>4</v>
      </c>
      <c r="U68" s="17">
        <v>8.1632653061224483E-2</v>
      </c>
      <c r="V68" s="18">
        <v>91.83673469387756</v>
      </c>
      <c r="W68" s="18">
        <v>9.183673469387756</v>
      </c>
      <c r="X68" s="14">
        <v>49</v>
      </c>
      <c r="Y68" s="14">
        <v>81</v>
      </c>
      <c r="Z68" s="18">
        <v>16.2</v>
      </c>
      <c r="AA68" s="14">
        <v>65</v>
      </c>
      <c r="AB68" s="18">
        <v>9.75</v>
      </c>
      <c r="AC68" s="14">
        <v>85</v>
      </c>
      <c r="AD68" s="21">
        <v>12.75</v>
      </c>
      <c r="AE68" s="19">
        <v>83.802040816326539</v>
      </c>
      <c r="AF68" s="19">
        <f>AE68*0.5</f>
        <v>41.901020408163269</v>
      </c>
      <c r="AG68" s="20">
        <v>88</v>
      </c>
      <c r="AH68" s="19">
        <f>AG68*0.5</f>
        <v>44</v>
      </c>
      <c r="AI68" s="19">
        <f>AF68+AH68</f>
        <v>85.901020408163276</v>
      </c>
      <c r="AJ68" s="15" t="s">
        <v>45</v>
      </c>
    </row>
    <row r="69" spans="1:36" ht="25.5" customHeight="1">
      <c r="A69" s="34" t="s">
        <v>100</v>
      </c>
      <c r="B69" s="14" t="s">
        <v>220</v>
      </c>
      <c r="C69" s="14" t="s">
        <v>37</v>
      </c>
      <c r="D69" s="14">
        <v>2014054060</v>
      </c>
      <c r="E69" s="14" t="s">
        <v>53</v>
      </c>
      <c r="F69" s="14" t="s">
        <v>94</v>
      </c>
      <c r="G69" s="14" t="s">
        <v>55</v>
      </c>
      <c r="H69" s="14" t="s">
        <v>41</v>
      </c>
      <c r="I69" s="15" t="s">
        <v>42</v>
      </c>
      <c r="J69" s="14" t="s">
        <v>100</v>
      </c>
      <c r="K69" s="14" t="s">
        <v>221</v>
      </c>
      <c r="L69" s="14"/>
      <c r="M69" s="14"/>
      <c r="N69" s="14">
        <v>3.46</v>
      </c>
      <c r="O69" s="16">
        <v>22</v>
      </c>
      <c r="P69" s="17">
        <v>0.28947368421052633</v>
      </c>
      <c r="Q69" s="18">
        <v>71.05263157894737</v>
      </c>
      <c r="R69" s="18">
        <v>28.421052631578949</v>
      </c>
      <c r="S69" s="14">
        <v>91.59</v>
      </c>
      <c r="T69" s="14">
        <v>17</v>
      </c>
      <c r="U69" s="17">
        <v>0.22368421052631579</v>
      </c>
      <c r="V69" s="18">
        <v>77.631578947368425</v>
      </c>
      <c r="W69" s="18">
        <v>7.7631578947368425</v>
      </c>
      <c r="X69" s="14">
        <v>76</v>
      </c>
      <c r="Y69" s="14">
        <v>85.5</v>
      </c>
      <c r="Z69" s="18">
        <v>17.100000000000001</v>
      </c>
      <c r="AA69" s="14">
        <v>68</v>
      </c>
      <c r="AB69" s="18">
        <v>10.199999999999999</v>
      </c>
      <c r="AC69" s="14">
        <v>81</v>
      </c>
      <c r="AD69" s="21">
        <v>12.15</v>
      </c>
      <c r="AE69" s="19">
        <v>75.634210526315798</v>
      </c>
      <c r="AF69" s="19">
        <f>AE69*0.5</f>
        <v>37.817105263157899</v>
      </c>
      <c r="AG69" s="20">
        <v>87.4</v>
      </c>
      <c r="AH69" s="19">
        <f>AG69*0.5</f>
        <v>43.7</v>
      </c>
      <c r="AI69" s="19">
        <f>AF69+AH69</f>
        <v>81.517105263157902</v>
      </c>
      <c r="AJ69" s="15" t="s">
        <v>45</v>
      </c>
    </row>
    <row r="70" spans="1:36" ht="25.5" customHeight="1">
      <c r="A70" s="34" t="s">
        <v>100</v>
      </c>
      <c r="B70" s="28" t="s">
        <v>320</v>
      </c>
      <c r="C70" s="28" t="s">
        <v>340</v>
      </c>
      <c r="D70" s="28">
        <v>2014050445</v>
      </c>
      <c r="E70" s="14" t="s">
        <v>110</v>
      </c>
      <c r="F70" s="14" t="s">
        <v>316</v>
      </c>
      <c r="G70" s="14" t="s">
        <v>40</v>
      </c>
      <c r="H70" s="14" t="s">
        <v>41</v>
      </c>
      <c r="I70" s="15" t="s">
        <v>42</v>
      </c>
      <c r="J70" s="14" t="s">
        <v>131</v>
      </c>
      <c r="K70" s="14" t="s">
        <v>100</v>
      </c>
      <c r="L70" s="14"/>
      <c r="M70" s="14"/>
      <c r="N70" s="28">
        <v>2.96</v>
      </c>
      <c r="O70" s="45">
        <v>21</v>
      </c>
      <c r="P70" s="17">
        <v>0.46666666666666667</v>
      </c>
      <c r="Q70" s="18">
        <v>53.333333333333336</v>
      </c>
      <c r="R70" s="18">
        <v>21.333333333333336</v>
      </c>
      <c r="S70" s="28">
        <v>104.22</v>
      </c>
      <c r="T70" s="28">
        <v>19</v>
      </c>
      <c r="U70" s="17">
        <v>0.42222222222222222</v>
      </c>
      <c r="V70" s="18">
        <v>57.777777777777771</v>
      </c>
      <c r="W70" s="18">
        <v>5.7777777777777777</v>
      </c>
      <c r="X70" s="28">
        <v>45</v>
      </c>
      <c r="Y70" s="14">
        <v>82</v>
      </c>
      <c r="Z70" s="18">
        <v>16.400000000000002</v>
      </c>
      <c r="AA70" s="14">
        <v>77</v>
      </c>
      <c r="AB70" s="18">
        <v>11.549999999999999</v>
      </c>
      <c r="AC70" s="14">
        <v>82.5</v>
      </c>
      <c r="AD70" s="21">
        <v>12.375</v>
      </c>
      <c r="AE70" s="19">
        <v>67.436111111111117</v>
      </c>
      <c r="AF70" s="19">
        <f>AE70*0.5</f>
        <v>33.718055555555559</v>
      </c>
      <c r="AG70" s="20">
        <v>88.2</v>
      </c>
      <c r="AH70" s="19">
        <f>AG70*0.5</f>
        <v>44.1</v>
      </c>
      <c r="AI70" s="19">
        <f>AF70+AH70</f>
        <v>77.81805555555556</v>
      </c>
      <c r="AJ70" s="15" t="s">
        <v>45</v>
      </c>
    </row>
    <row r="71" spans="1:36" ht="25.5" customHeight="1">
      <c r="A71" s="34" t="s">
        <v>100</v>
      </c>
      <c r="B71" s="47" t="s">
        <v>352</v>
      </c>
      <c r="C71" s="49" t="s">
        <v>350</v>
      </c>
      <c r="D71" s="47">
        <v>2014050575</v>
      </c>
      <c r="E71" s="14" t="s">
        <v>143</v>
      </c>
      <c r="F71" s="14" t="s">
        <v>144</v>
      </c>
      <c r="G71" s="47" t="s">
        <v>55</v>
      </c>
      <c r="H71" s="47" t="s">
        <v>41</v>
      </c>
      <c r="I71" s="48" t="s">
        <v>42</v>
      </c>
      <c r="J71" s="14" t="s">
        <v>95</v>
      </c>
      <c r="K71" s="14" t="s">
        <v>103</v>
      </c>
      <c r="L71" s="14"/>
      <c r="M71" s="23" t="s">
        <v>353</v>
      </c>
      <c r="N71" s="47">
        <v>4.01</v>
      </c>
      <c r="O71" s="50">
        <v>16</v>
      </c>
      <c r="P71" s="51">
        <v>0.128</v>
      </c>
      <c r="Q71" s="52">
        <v>87.2</v>
      </c>
      <c r="R71" s="52">
        <v>34.880000000000003</v>
      </c>
      <c r="S71" s="47">
        <v>102.04</v>
      </c>
      <c r="T71" s="47">
        <v>12</v>
      </c>
      <c r="U71" s="51">
        <v>9.6000000000000002E-2</v>
      </c>
      <c r="V71" s="52">
        <v>90.4</v>
      </c>
      <c r="W71" s="52">
        <v>9.0400000000000009</v>
      </c>
      <c r="X71" s="47">
        <v>125</v>
      </c>
      <c r="Y71" s="47">
        <v>92.5</v>
      </c>
      <c r="Z71" s="52">
        <v>18.5</v>
      </c>
      <c r="AA71" s="47">
        <v>87</v>
      </c>
      <c r="AB71" s="52">
        <v>13.049999999999999</v>
      </c>
      <c r="AC71" s="47">
        <v>74.5</v>
      </c>
      <c r="AD71" s="53">
        <v>11.174999999999999</v>
      </c>
      <c r="AE71" s="54">
        <v>86.644999999999996</v>
      </c>
      <c r="AF71" s="54">
        <f>AE71*0.5</f>
        <v>43.322499999999998</v>
      </c>
      <c r="AG71" s="55">
        <v>83</v>
      </c>
      <c r="AH71" s="54">
        <f>AG71*0.5</f>
        <v>41.5</v>
      </c>
      <c r="AI71" s="54">
        <f>AF71+AH71</f>
        <v>84.822499999999991</v>
      </c>
      <c r="AJ71" s="48" t="s">
        <v>45</v>
      </c>
    </row>
    <row r="72" spans="1:36" ht="25.5" customHeight="1">
      <c r="A72" s="34" t="s">
        <v>100</v>
      </c>
      <c r="B72" s="47" t="s">
        <v>354</v>
      </c>
      <c r="C72" s="49" t="s">
        <v>350</v>
      </c>
      <c r="D72" s="47">
        <v>2014050089</v>
      </c>
      <c r="E72" s="14" t="s">
        <v>78</v>
      </c>
      <c r="F72" s="14" t="s">
        <v>79</v>
      </c>
      <c r="G72" s="47" t="s">
        <v>80</v>
      </c>
      <c r="H72" s="47" t="s">
        <v>41</v>
      </c>
      <c r="I72" s="48" t="s">
        <v>42</v>
      </c>
      <c r="J72" s="14" t="s">
        <v>82</v>
      </c>
      <c r="K72" s="14" t="s">
        <v>122</v>
      </c>
      <c r="L72" s="14"/>
      <c r="M72" s="23" t="s">
        <v>353</v>
      </c>
      <c r="N72" s="47">
        <v>3.73</v>
      </c>
      <c r="O72" s="50">
        <v>13</v>
      </c>
      <c r="P72" s="51">
        <v>0.22033898305084745</v>
      </c>
      <c r="Q72" s="52">
        <v>77.966101694915253</v>
      </c>
      <c r="R72" s="52">
        <v>31.186440677966104</v>
      </c>
      <c r="S72" s="47">
        <v>100.88</v>
      </c>
      <c r="T72" s="47">
        <v>16</v>
      </c>
      <c r="U72" s="51">
        <v>0.2711864406779661</v>
      </c>
      <c r="V72" s="52">
        <v>72.881355932203391</v>
      </c>
      <c r="W72" s="52">
        <v>7.2881355932203391</v>
      </c>
      <c r="X72" s="47">
        <v>59</v>
      </c>
      <c r="Y72" s="47">
        <v>80</v>
      </c>
      <c r="Z72" s="52">
        <v>16</v>
      </c>
      <c r="AA72" s="47">
        <v>73</v>
      </c>
      <c r="AB72" s="52">
        <v>10.95</v>
      </c>
      <c r="AC72" s="47">
        <v>75</v>
      </c>
      <c r="AD72" s="53">
        <v>11.25</v>
      </c>
      <c r="AE72" s="54">
        <v>76.674576271186439</v>
      </c>
      <c r="AF72" s="54">
        <f>AE72*0.5</f>
        <v>38.337288135593219</v>
      </c>
      <c r="AG72" s="55">
        <v>88.6</v>
      </c>
      <c r="AH72" s="54">
        <f>AG72*0.5</f>
        <v>44.3</v>
      </c>
      <c r="AI72" s="54">
        <f>AF72+AH72</f>
        <v>82.637288135593224</v>
      </c>
      <c r="AJ72" s="48" t="s">
        <v>45</v>
      </c>
    </row>
    <row r="73" spans="1:36" ht="25.5" customHeight="1">
      <c r="A73" s="32" t="s">
        <v>222</v>
      </c>
      <c r="B73" s="14" t="s">
        <v>223</v>
      </c>
      <c r="C73" s="14" t="s">
        <v>37</v>
      </c>
      <c r="D73" s="14">
        <v>2014051158</v>
      </c>
      <c r="E73" s="14" t="s">
        <v>38</v>
      </c>
      <c r="F73" s="14" t="s">
        <v>39</v>
      </c>
      <c r="G73" s="14" t="s">
        <v>40</v>
      </c>
      <c r="H73" s="14" t="s">
        <v>41</v>
      </c>
      <c r="I73" s="15" t="s">
        <v>42</v>
      </c>
      <c r="J73" s="14" t="s">
        <v>44</v>
      </c>
      <c r="K73" s="14" t="s">
        <v>48</v>
      </c>
      <c r="L73" s="14"/>
      <c r="M73" s="14"/>
      <c r="N73" s="14">
        <v>4.17</v>
      </c>
      <c r="O73" s="16">
        <v>2</v>
      </c>
      <c r="P73" s="17">
        <f>O73/X73</f>
        <v>4.7619047619047616E-2</v>
      </c>
      <c r="Q73" s="18">
        <f>(1-P73)*100</f>
        <v>95.238095238095227</v>
      </c>
      <c r="R73" s="18">
        <f>Q73*0.4</f>
        <v>38.095238095238095</v>
      </c>
      <c r="S73" s="14">
        <v>103.37</v>
      </c>
      <c r="T73" s="14">
        <v>2</v>
      </c>
      <c r="U73" s="17">
        <f>T73/X73</f>
        <v>4.7619047619047616E-2</v>
      </c>
      <c r="V73" s="18">
        <f>(1-U73)*100</f>
        <v>95.238095238095227</v>
      </c>
      <c r="W73" s="18">
        <f>V73*0.1</f>
        <v>9.5238095238095237</v>
      </c>
      <c r="X73" s="14">
        <v>42</v>
      </c>
      <c r="Y73" s="14">
        <v>88.5</v>
      </c>
      <c r="Z73" s="18">
        <f>Y73*0.2</f>
        <v>17.7</v>
      </c>
      <c r="AA73" s="14">
        <v>89</v>
      </c>
      <c r="AB73" s="18">
        <v>13.35</v>
      </c>
      <c r="AC73" s="14">
        <v>91</v>
      </c>
      <c r="AD73" s="18">
        <v>13.65</v>
      </c>
      <c r="AE73" s="19">
        <f>R73+W73+Z73+AB73+AD73</f>
        <v>92.319047619047623</v>
      </c>
      <c r="AF73" s="19">
        <f t="shared" si="3"/>
        <v>46.159523809523812</v>
      </c>
      <c r="AG73" s="20">
        <v>89.4</v>
      </c>
      <c r="AH73" s="19">
        <f t="shared" ref="AH73:AH131" si="38">AG73*0.5</f>
        <v>44.7</v>
      </c>
      <c r="AI73" s="19">
        <f t="shared" ref="AI73:AI131" si="39">AF73+AH73</f>
        <v>90.859523809523807</v>
      </c>
      <c r="AJ73" s="15" t="s">
        <v>45</v>
      </c>
    </row>
    <row r="74" spans="1:36" ht="25.5" customHeight="1">
      <c r="A74" s="32" t="s">
        <v>222</v>
      </c>
      <c r="B74" s="14" t="s">
        <v>224</v>
      </c>
      <c r="C74" s="23" t="s">
        <v>197</v>
      </c>
      <c r="D74" s="14">
        <v>2014053665</v>
      </c>
      <c r="E74" s="14" t="s">
        <v>117</v>
      </c>
      <c r="F74" s="14" t="s">
        <v>225</v>
      </c>
      <c r="G74" s="14" t="s">
        <v>55</v>
      </c>
      <c r="H74" s="14" t="s">
        <v>41</v>
      </c>
      <c r="I74" s="15" t="s">
        <v>42</v>
      </c>
      <c r="J74" s="14" t="s">
        <v>48</v>
      </c>
      <c r="K74" s="14" t="s">
        <v>44</v>
      </c>
      <c r="L74" s="14"/>
      <c r="M74" s="14"/>
      <c r="N74" s="14">
        <v>3.66</v>
      </c>
      <c r="O74" s="16">
        <v>8</v>
      </c>
      <c r="P74" s="17">
        <v>0.16666666666666666</v>
      </c>
      <c r="Q74" s="18">
        <v>83.333333333333343</v>
      </c>
      <c r="R74" s="18">
        <v>33.333333333333336</v>
      </c>
      <c r="S74" s="14">
        <v>95.62</v>
      </c>
      <c r="T74" s="14">
        <v>4</v>
      </c>
      <c r="U74" s="17">
        <v>8.3333333333333329E-2</v>
      </c>
      <c r="V74" s="18">
        <v>91.666666666666657</v>
      </c>
      <c r="W74" s="18">
        <v>9.1666666666666661</v>
      </c>
      <c r="X74" s="14">
        <v>48</v>
      </c>
      <c r="Y74" s="14">
        <v>86</v>
      </c>
      <c r="Z74" s="18">
        <v>17.2</v>
      </c>
      <c r="AA74" s="14">
        <v>82.5</v>
      </c>
      <c r="AB74" s="18">
        <v>12.38</v>
      </c>
      <c r="AC74" s="14">
        <v>60</v>
      </c>
      <c r="AD74" s="18">
        <v>9</v>
      </c>
      <c r="AE74" s="19">
        <v>81.08</v>
      </c>
      <c r="AF74" s="19">
        <f t="shared" si="3"/>
        <v>40.54</v>
      </c>
      <c r="AG74" s="20">
        <v>88.8</v>
      </c>
      <c r="AH74" s="19">
        <f t="shared" si="38"/>
        <v>44.4</v>
      </c>
      <c r="AI74" s="19">
        <f t="shared" si="39"/>
        <v>84.94</v>
      </c>
      <c r="AJ74" s="15" t="s">
        <v>45</v>
      </c>
    </row>
    <row r="75" spans="1:36" ht="25.5" customHeight="1">
      <c r="A75" s="14" t="s">
        <v>226</v>
      </c>
      <c r="B75" s="14" t="s">
        <v>227</v>
      </c>
      <c r="C75" s="14" t="s">
        <v>37</v>
      </c>
      <c r="D75" s="14">
        <v>2014052163</v>
      </c>
      <c r="E75" s="14" t="s">
        <v>53</v>
      </c>
      <c r="F75" s="14" t="s">
        <v>94</v>
      </c>
      <c r="G75" s="14" t="s">
        <v>55</v>
      </c>
      <c r="H75" s="14" t="s">
        <v>41</v>
      </c>
      <c r="I75" s="15" t="s">
        <v>42</v>
      </c>
      <c r="J75" s="14" t="s">
        <v>226</v>
      </c>
      <c r="K75" s="14" t="s">
        <v>96</v>
      </c>
      <c r="L75" s="14"/>
      <c r="M75" s="14"/>
      <c r="N75" s="14">
        <v>3.94</v>
      </c>
      <c r="O75" s="16">
        <v>3</v>
      </c>
      <c r="P75" s="17">
        <f t="shared" ref="P75" si="40">O75/X75</f>
        <v>3.9473684210526314E-2</v>
      </c>
      <c r="Q75" s="18">
        <f t="shared" ref="Q75" si="41">(1-P75)*100</f>
        <v>96.05263157894737</v>
      </c>
      <c r="R75" s="18">
        <f t="shared" ref="R75" si="42">Q75*0.4</f>
        <v>38.421052631578952</v>
      </c>
      <c r="S75" s="14">
        <v>93.3</v>
      </c>
      <c r="T75" s="14">
        <v>13</v>
      </c>
      <c r="U75" s="17">
        <f t="shared" ref="U75" si="43">T75/X75</f>
        <v>0.17105263157894737</v>
      </c>
      <c r="V75" s="18">
        <f t="shared" ref="V75" si="44">(1-U75)*100</f>
        <v>82.89473684210526</v>
      </c>
      <c r="W75" s="18">
        <f t="shared" ref="W75" si="45">V75*0.1</f>
        <v>8.2894736842105257</v>
      </c>
      <c r="X75" s="14">
        <v>76</v>
      </c>
      <c r="Y75" s="14">
        <v>87.5</v>
      </c>
      <c r="Z75" s="18">
        <f t="shared" ref="Z75" si="46">Y75*0.2</f>
        <v>17.5</v>
      </c>
      <c r="AA75" s="14">
        <v>84</v>
      </c>
      <c r="AB75" s="18">
        <f t="shared" ref="AB75" si="47">AA75*0.15</f>
        <v>12.6</v>
      </c>
      <c r="AC75" s="14">
        <v>85.5</v>
      </c>
      <c r="AD75" s="21">
        <f t="shared" ref="AD75" si="48">AC75*0.15</f>
        <v>12.824999999999999</v>
      </c>
      <c r="AE75" s="19">
        <f t="shared" ref="AE75" si="49">R75+W75+Z75+AB75+AD75</f>
        <v>89.635526315789477</v>
      </c>
      <c r="AF75" s="19">
        <f t="shared" si="3"/>
        <v>44.817763157894738</v>
      </c>
      <c r="AG75" s="20">
        <v>90.4</v>
      </c>
      <c r="AH75" s="19">
        <f t="shared" si="38"/>
        <v>45.2</v>
      </c>
      <c r="AI75" s="19">
        <f t="shared" si="39"/>
        <v>90.017763157894734</v>
      </c>
      <c r="AJ75" s="15" t="s">
        <v>45</v>
      </c>
    </row>
    <row r="76" spans="1:36" ht="25.5" customHeight="1">
      <c r="A76" s="14" t="s">
        <v>226</v>
      </c>
      <c r="B76" s="14" t="s">
        <v>228</v>
      </c>
      <c r="C76" s="14" t="s">
        <v>37</v>
      </c>
      <c r="D76" s="14">
        <v>2014052326</v>
      </c>
      <c r="E76" s="14" t="s">
        <v>149</v>
      </c>
      <c r="F76" s="14" t="s">
        <v>133</v>
      </c>
      <c r="G76" s="14" t="s">
        <v>151</v>
      </c>
      <c r="H76" s="14" t="s">
        <v>41</v>
      </c>
      <c r="I76" s="15" t="s">
        <v>42</v>
      </c>
      <c r="J76" s="14" t="s">
        <v>125</v>
      </c>
      <c r="K76" s="14" t="s">
        <v>226</v>
      </c>
      <c r="L76" s="14"/>
      <c r="M76" s="14"/>
      <c r="N76" s="14">
        <v>4.1100000000000003</v>
      </c>
      <c r="O76" s="16">
        <v>2</v>
      </c>
      <c r="P76" s="17">
        <v>3.6363636363636362E-2</v>
      </c>
      <c r="Q76" s="18">
        <v>96.36363636363636</v>
      </c>
      <c r="R76" s="18">
        <v>38.545454545454547</v>
      </c>
      <c r="S76" s="14">
        <v>94.7</v>
      </c>
      <c r="T76" s="14">
        <v>5</v>
      </c>
      <c r="U76" s="17">
        <v>9.0909090909090912E-2</v>
      </c>
      <c r="V76" s="18">
        <v>90.909090909090907</v>
      </c>
      <c r="W76" s="18">
        <v>9.0909090909090917</v>
      </c>
      <c r="X76" s="14">
        <v>55</v>
      </c>
      <c r="Y76" s="14">
        <v>90</v>
      </c>
      <c r="Z76" s="18">
        <v>18</v>
      </c>
      <c r="AA76" s="14">
        <v>86</v>
      </c>
      <c r="AB76" s="18">
        <v>12.9</v>
      </c>
      <c r="AC76" s="14">
        <v>78.5</v>
      </c>
      <c r="AD76" s="21">
        <v>11.775</v>
      </c>
      <c r="AE76" s="19">
        <v>90.311363636363652</v>
      </c>
      <c r="AF76" s="19">
        <f t="shared" si="3"/>
        <v>45.155681818181826</v>
      </c>
      <c r="AG76" s="20">
        <v>88.6</v>
      </c>
      <c r="AH76" s="19">
        <f t="shared" si="38"/>
        <v>44.3</v>
      </c>
      <c r="AI76" s="19">
        <f t="shared" si="39"/>
        <v>89.45568181818183</v>
      </c>
      <c r="AJ76" s="15" t="s">
        <v>45</v>
      </c>
    </row>
    <row r="77" spans="1:36" ht="25.5" customHeight="1">
      <c r="A77" s="3" t="s">
        <v>128</v>
      </c>
      <c r="B77" s="14" t="s">
        <v>229</v>
      </c>
      <c r="C77" s="14" t="s">
        <v>37</v>
      </c>
      <c r="D77" s="14">
        <v>2014052721</v>
      </c>
      <c r="E77" s="14" t="s">
        <v>69</v>
      </c>
      <c r="F77" s="14" t="s">
        <v>127</v>
      </c>
      <c r="G77" s="14" t="s">
        <v>71</v>
      </c>
      <c r="H77" s="14" t="s">
        <v>41</v>
      </c>
      <c r="I77" s="15" t="s">
        <v>42</v>
      </c>
      <c r="J77" s="14" t="s">
        <v>128</v>
      </c>
      <c r="K77" s="14" t="s">
        <v>112</v>
      </c>
      <c r="L77" s="14"/>
      <c r="M77" s="14"/>
      <c r="N77" s="14">
        <v>3.82</v>
      </c>
      <c r="O77" s="16">
        <v>1</v>
      </c>
      <c r="P77" s="17">
        <v>3.0303030303030304E-2</v>
      </c>
      <c r="Q77" s="18">
        <v>96.969696969696969</v>
      </c>
      <c r="R77" s="18">
        <v>38.787878787878789</v>
      </c>
      <c r="S77" s="14">
        <v>95.45</v>
      </c>
      <c r="T77" s="14">
        <v>1</v>
      </c>
      <c r="U77" s="17">
        <v>3.0303030303030304E-2</v>
      </c>
      <c r="V77" s="18">
        <v>96.969696969696969</v>
      </c>
      <c r="W77" s="18">
        <v>9.6969696969696972</v>
      </c>
      <c r="X77" s="14">
        <v>33</v>
      </c>
      <c r="Y77" s="14">
        <v>89.5</v>
      </c>
      <c r="Z77" s="18">
        <v>17.900000000000002</v>
      </c>
      <c r="AA77" s="14">
        <v>74</v>
      </c>
      <c r="AB77" s="18">
        <v>11.1</v>
      </c>
      <c r="AC77" s="14">
        <v>76</v>
      </c>
      <c r="AD77" s="21">
        <v>11.4</v>
      </c>
      <c r="AE77" s="19">
        <v>88.88484848484849</v>
      </c>
      <c r="AF77" s="19">
        <f t="shared" si="3"/>
        <v>44.442424242424245</v>
      </c>
      <c r="AG77" s="20">
        <v>87.4</v>
      </c>
      <c r="AH77" s="19">
        <f t="shared" si="38"/>
        <v>43.7</v>
      </c>
      <c r="AI77" s="19">
        <f t="shared" si="39"/>
        <v>88.142424242424255</v>
      </c>
      <c r="AJ77" s="15" t="s">
        <v>45</v>
      </c>
    </row>
    <row r="78" spans="1:36" ht="25.5" customHeight="1">
      <c r="A78" s="3" t="s">
        <v>128</v>
      </c>
      <c r="B78" s="14" t="s">
        <v>230</v>
      </c>
      <c r="C78" s="14" t="s">
        <v>37</v>
      </c>
      <c r="D78" s="14">
        <v>2014052643</v>
      </c>
      <c r="E78" s="14" t="s">
        <v>143</v>
      </c>
      <c r="F78" s="14" t="s">
        <v>144</v>
      </c>
      <c r="G78" s="14" t="s">
        <v>55</v>
      </c>
      <c r="H78" s="14" t="s">
        <v>41</v>
      </c>
      <c r="I78" s="15" t="s">
        <v>42</v>
      </c>
      <c r="J78" s="14" t="s">
        <v>128</v>
      </c>
      <c r="K78" s="14" t="s">
        <v>82</v>
      </c>
      <c r="L78" s="14"/>
      <c r="M78" s="14"/>
      <c r="N78" s="14">
        <v>4.0199999999999996</v>
      </c>
      <c r="O78" s="16">
        <v>14</v>
      </c>
      <c r="P78" s="17">
        <v>0.112</v>
      </c>
      <c r="Q78" s="18">
        <v>88.8</v>
      </c>
      <c r="R78" s="18">
        <v>35.520000000000003</v>
      </c>
      <c r="S78" s="14">
        <v>87.6</v>
      </c>
      <c r="T78" s="14">
        <v>38</v>
      </c>
      <c r="U78" s="17">
        <v>0.30399999999999999</v>
      </c>
      <c r="V78" s="18">
        <v>69.599999999999994</v>
      </c>
      <c r="W78" s="18">
        <v>6.96</v>
      </c>
      <c r="X78" s="14">
        <v>125</v>
      </c>
      <c r="Y78" s="14">
        <v>93.5</v>
      </c>
      <c r="Z78" s="18">
        <v>18.7</v>
      </c>
      <c r="AA78" s="14">
        <v>70</v>
      </c>
      <c r="AB78" s="18">
        <v>10.5</v>
      </c>
      <c r="AC78" s="14">
        <v>71.5</v>
      </c>
      <c r="AD78" s="21">
        <v>10.725</v>
      </c>
      <c r="AE78" s="19">
        <v>82.405000000000001</v>
      </c>
      <c r="AF78" s="19">
        <f t="shared" si="3"/>
        <v>41.202500000000001</v>
      </c>
      <c r="AG78" s="20">
        <v>87.2</v>
      </c>
      <c r="AH78" s="19">
        <f t="shared" si="38"/>
        <v>43.6</v>
      </c>
      <c r="AI78" s="19">
        <f t="shared" si="39"/>
        <v>84.802500000000009</v>
      </c>
      <c r="AJ78" s="15" t="s">
        <v>45</v>
      </c>
    </row>
    <row r="79" spans="1:36" ht="25.5" customHeight="1">
      <c r="A79" s="3" t="s">
        <v>128</v>
      </c>
      <c r="B79" s="14" t="s">
        <v>231</v>
      </c>
      <c r="C79" s="14" t="s">
        <v>37</v>
      </c>
      <c r="D79" s="14">
        <v>2014052174</v>
      </c>
      <c r="E79" s="14" t="s">
        <v>53</v>
      </c>
      <c r="F79" s="14" t="s">
        <v>94</v>
      </c>
      <c r="G79" s="14" t="s">
        <v>55</v>
      </c>
      <c r="H79" s="14" t="s">
        <v>41</v>
      </c>
      <c r="I79" s="15" t="s">
        <v>42</v>
      </c>
      <c r="J79" s="14" t="s">
        <v>128</v>
      </c>
      <c r="K79" s="14" t="s">
        <v>112</v>
      </c>
      <c r="L79" s="14"/>
      <c r="M79" s="14"/>
      <c r="N79" s="14">
        <v>3.58</v>
      </c>
      <c r="O79" s="16">
        <v>15</v>
      </c>
      <c r="P79" s="17">
        <v>0.19736842105263158</v>
      </c>
      <c r="Q79" s="18">
        <v>80.263157894736835</v>
      </c>
      <c r="R79" s="18">
        <v>32.105263157894733</v>
      </c>
      <c r="S79" s="14">
        <v>90.73</v>
      </c>
      <c r="T79" s="14">
        <v>23</v>
      </c>
      <c r="U79" s="17">
        <v>0.30263157894736842</v>
      </c>
      <c r="V79" s="18">
        <v>69.736842105263165</v>
      </c>
      <c r="W79" s="18">
        <v>6.9736842105263168</v>
      </c>
      <c r="X79" s="14">
        <v>76</v>
      </c>
      <c r="Y79" s="14">
        <v>83.5</v>
      </c>
      <c r="Z79" s="18">
        <v>16.7</v>
      </c>
      <c r="AA79" s="14">
        <v>76</v>
      </c>
      <c r="AB79" s="18">
        <v>11.4</v>
      </c>
      <c r="AC79" s="14">
        <v>82.5</v>
      </c>
      <c r="AD79" s="21">
        <v>12.375</v>
      </c>
      <c r="AE79" s="19">
        <v>79.553947368421049</v>
      </c>
      <c r="AF79" s="19">
        <f t="shared" si="3"/>
        <v>39.776973684210525</v>
      </c>
      <c r="AG79" s="20">
        <v>88.4</v>
      </c>
      <c r="AH79" s="19">
        <f t="shared" si="38"/>
        <v>44.2</v>
      </c>
      <c r="AI79" s="19">
        <f t="shared" si="39"/>
        <v>83.97697368421052</v>
      </c>
      <c r="AJ79" s="15" t="s">
        <v>45</v>
      </c>
    </row>
    <row r="80" spans="1:36" ht="25.5" customHeight="1">
      <c r="A80" s="3" t="s">
        <v>122</v>
      </c>
      <c r="B80" s="14" t="s">
        <v>232</v>
      </c>
      <c r="C80" s="14" t="s">
        <v>204</v>
      </c>
      <c r="D80" s="14">
        <v>2014052967</v>
      </c>
      <c r="E80" s="14" t="s">
        <v>53</v>
      </c>
      <c r="F80" s="14" t="s">
        <v>102</v>
      </c>
      <c r="G80" s="14" t="s">
        <v>55</v>
      </c>
      <c r="H80" s="14" t="s">
        <v>41</v>
      </c>
      <c r="I80" s="15" t="s">
        <v>42</v>
      </c>
      <c r="J80" s="33" t="s">
        <v>81</v>
      </c>
      <c r="K80" s="14" t="s">
        <v>122</v>
      </c>
      <c r="L80" s="14"/>
      <c r="M80" s="14"/>
      <c r="N80" s="14">
        <v>3.94</v>
      </c>
      <c r="O80" s="14">
        <v>3</v>
      </c>
      <c r="P80" s="17">
        <f>O80/X80</f>
        <v>5.1724137931034482E-2</v>
      </c>
      <c r="Q80" s="18">
        <f>(1-P80)*100</f>
        <v>94.827586206896555</v>
      </c>
      <c r="R80" s="18">
        <f>Q80*0.4</f>
        <v>37.931034482758626</v>
      </c>
      <c r="S80" s="14">
        <v>89.74</v>
      </c>
      <c r="T80" s="14">
        <v>19</v>
      </c>
      <c r="U80" s="17">
        <f>T80/X80</f>
        <v>0.32758620689655171</v>
      </c>
      <c r="V80" s="18">
        <f>(1-U80)*100</f>
        <v>67.241379310344826</v>
      </c>
      <c r="W80" s="18">
        <f>V80*0.1</f>
        <v>6.7241379310344831</v>
      </c>
      <c r="X80" s="14">
        <v>58</v>
      </c>
      <c r="Y80" s="14">
        <v>83</v>
      </c>
      <c r="Z80" s="18">
        <f>Y80*0.2</f>
        <v>16.600000000000001</v>
      </c>
      <c r="AA80" s="14">
        <v>78</v>
      </c>
      <c r="AB80" s="18">
        <f>AA80*0.15</f>
        <v>11.7</v>
      </c>
      <c r="AC80" s="14">
        <v>84.5</v>
      </c>
      <c r="AD80" s="21">
        <f>AC80*0.15</f>
        <v>12.674999999999999</v>
      </c>
      <c r="AE80" s="19">
        <f>R80+W80+Z80+AB80+AD80</f>
        <v>85.630172413793105</v>
      </c>
      <c r="AF80" s="19">
        <f t="shared" ref="AF80:AF85" si="50">AE80*0.5</f>
        <v>42.815086206896552</v>
      </c>
      <c r="AG80" s="20">
        <v>87.6</v>
      </c>
      <c r="AH80" s="19">
        <f t="shared" ref="AH80:AH85" si="51">AG80*0.5</f>
        <v>43.8</v>
      </c>
      <c r="AI80" s="19">
        <f t="shared" ref="AI80:AI85" si="52">AF80+AH80</f>
        <v>86.615086206896549</v>
      </c>
      <c r="AJ80" s="15" t="s">
        <v>45</v>
      </c>
    </row>
    <row r="81" spans="1:36" ht="25.5" customHeight="1">
      <c r="A81" s="3" t="s">
        <v>122</v>
      </c>
      <c r="B81" s="29" t="s">
        <v>233</v>
      </c>
      <c r="C81" s="29" t="s">
        <v>37</v>
      </c>
      <c r="D81" s="35">
        <v>2014050903</v>
      </c>
      <c r="E81" s="29" t="s">
        <v>114</v>
      </c>
      <c r="F81" s="29" t="s">
        <v>115</v>
      </c>
      <c r="G81" s="29" t="s">
        <v>40</v>
      </c>
      <c r="H81" s="29" t="s">
        <v>41</v>
      </c>
      <c r="I81" s="29" t="s">
        <v>42</v>
      </c>
      <c r="J81" s="29" t="s">
        <v>122</v>
      </c>
      <c r="K81" s="29" t="s">
        <v>112</v>
      </c>
      <c r="L81" s="29"/>
      <c r="M81" s="29"/>
      <c r="N81" s="35">
        <v>3.1</v>
      </c>
      <c r="O81" s="35">
        <v>9</v>
      </c>
      <c r="P81" s="17">
        <v>0.23076923076923078</v>
      </c>
      <c r="Q81" s="18">
        <v>76.92307692307692</v>
      </c>
      <c r="R81" s="18">
        <v>30.76923076923077</v>
      </c>
      <c r="S81" s="35">
        <v>91.82</v>
      </c>
      <c r="T81" s="35">
        <v>10</v>
      </c>
      <c r="U81" s="17">
        <v>0.25641025641025639</v>
      </c>
      <c r="V81" s="18">
        <v>74.358974358974365</v>
      </c>
      <c r="W81" s="18">
        <v>7.435897435897437</v>
      </c>
      <c r="X81" s="35">
        <v>39</v>
      </c>
      <c r="Y81" s="35">
        <v>84</v>
      </c>
      <c r="Z81" s="18">
        <v>16.8</v>
      </c>
      <c r="AA81" s="14">
        <v>79</v>
      </c>
      <c r="AB81" s="18">
        <v>11.85</v>
      </c>
      <c r="AC81" s="14">
        <v>88</v>
      </c>
      <c r="AD81" s="21">
        <v>13.2</v>
      </c>
      <c r="AE81" s="19">
        <v>80.055128205128199</v>
      </c>
      <c r="AF81" s="19">
        <f t="shared" si="50"/>
        <v>40.027564102564099</v>
      </c>
      <c r="AG81" s="20">
        <v>88.2</v>
      </c>
      <c r="AH81" s="19">
        <f t="shared" si="51"/>
        <v>44.1</v>
      </c>
      <c r="AI81" s="19">
        <f t="shared" si="52"/>
        <v>84.127564102564094</v>
      </c>
      <c r="AJ81" s="29" t="s">
        <v>45</v>
      </c>
    </row>
    <row r="82" spans="1:36" ht="25.5" customHeight="1">
      <c r="A82" s="3" t="s">
        <v>122</v>
      </c>
      <c r="B82" s="14" t="s">
        <v>234</v>
      </c>
      <c r="C82" s="14" t="s">
        <v>37</v>
      </c>
      <c r="D82" s="14">
        <v>2014052375</v>
      </c>
      <c r="E82" s="14" t="s">
        <v>117</v>
      </c>
      <c r="F82" s="14" t="s">
        <v>225</v>
      </c>
      <c r="G82" s="14" t="s">
        <v>55</v>
      </c>
      <c r="H82" s="14" t="s">
        <v>41</v>
      </c>
      <c r="I82" s="15" t="s">
        <v>42</v>
      </c>
      <c r="J82" s="14" t="s">
        <v>122</v>
      </c>
      <c r="K82" s="14" t="s">
        <v>112</v>
      </c>
      <c r="L82" s="14"/>
      <c r="M82" s="14"/>
      <c r="N82" s="14">
        <v>3.73</v>
      </c>
      <c r="O82" s="14">
        <v>7</v>
      </c>
      <c r="P82" s="17">
        <v>0.14583333333333334</v>
      </c>
      <c r="Q82" s="18">
        <v>85.416666666666657</v>
      </c>
      <c r="R82" s="18">
        <v>34.166666666666664</v>
      </c>
      <c r="S82" s="14">
        <v>90.7</v>
      </c>
      <c r="T82" s="14">
        <v>18</v>
      </c>
      <c r="U82" s="17">
        <v>0.375</v>
      </c>
      <c r="V82" s="18">
        <v>62.5</v>
      </c>
      <c r="W82" s="18">
        <v>6.25</v>
      </c>
      <c r="X82" s="14">
        <v>48</v>
      </c>
      <c r="Y82" s="14">
        <v>86.5</v>
      </c>
      <c r="Z82" s="18">
        <v>17.3</v>
      </c>
      <c r="AA82" s="14">
        <v>72</v>
      </c>
      <c r="AB82" s="18">
        <v>10.799999999999999</v>
      </c>
      <c r="AC82" s="14">
        <v>75.5</v>
      </c>
      <c r="AD82" s="21">
        <v>11.324999999999999</v>
      </c>
      <c r="AE82" s="19">
        <v>79.841666666666669</v>
      </c>
      <c r="AF82" s="19">
        <f t="shared" si="50"/>
        <v>39.920833333333334</v>
      </c>
      <c r="AG82" s="20">
        <v>87.6</v>
      </c>
      <c r="AH82" s="19">
        <f t="shared" si="51"/>
        <v>43.8</v>
      </c>
      <c r="AI82" s="19">
        <f t="shared" si="52"/>
        <v>83.720833333333331</v>
      </c>
      <c r="AJ82" s="15" t="s">
        <v>45</v>
      </c>
    </row>
    <row r="83" spans="1:36" ht="25.5" customHeight="1">
      <c r="A83" s="3" t="s">
        <v>122</v>
      </c>
      <c r="B83" s="14" t="s">
        <v>235</v>
      </c>
      <c r="C83" s="14" t="s">
        <v>37</v>
      </c>
      <c r="D83" s="14">
        <v>2014050800</v>
      </c>
      <c r="E83" s="14" t="s">
        <v>64</v>
      </c>
      <c r="F83" s="14" t="s">
        <v>236</v>
      </c>
      <c r="G83" s="14" t="s">
        <v>40</v>
      </c>
      <c r="H83" s="14" t="s">
        <v>41</v>
      </c>
      <c r="I83" s="15" t="s">
        <v>42</v>
      </c>
      <c r="J83" s="14" t="s">
        <v>122</v>
      </c>
      <c r="K83" s="14" t="s">
        <v>112</v>
      </c>
      <c r="L83" s="14"/>
      <c r="M83" s="14"/>
      <c r="N83" s="14">
        <v>3.49</v>
      </c>
      <c r="O83" s="14">
        <v>7</v>
      </c>
      <c r="P83" s="17">
        <v>0.21212121212121213</v>
      </c>
      <c r="Q83" s="18">
        <v>78.787878787878782</v>
      </c>
      <c r="R83" s="18">
        <v>31.515151515151516</v>
      </c>
      <c r="S83" s="14">
        <v>92.54</v>
      </c>
      <c r="T83" s="14">
        <v>11</v>
      </c>
      <c r="U83" s="17">
        <v>0.33333333333333331</v>
      </c>
      <c r="V83" s="18">
        <v>66.666666666666671</v>
      </c>
      <c r="W83" s="18">
        <v>6.6666666666666679</v>
      </c>
      <c r="X83" s="14">
        <v>33</v>
      </c>
      <c r="Y83" s="14">
        <v>85.5</v>
      </c>
      <c r="Z83" s="18">
        <v>17.100000000000001</v>
      </c>
      <c r="AA83" s="14">
        <v>74</v>
      </c>
      <c r="AB83" s="18">
        <v>11.1</v>
      </c>
      <c r="AC83" s="14">
        <v>80</v>
      </c>
      <c r="AD83" s="21">
        <v>12</v>
      </c>
      <c r="AE83" s="19">
        <v>78.38181818181819</v>
      </c>
      <c r="AF83" s="19">
        <f t="shared" si="50"/>
        <v>39.190909090909095</v>
      </c>
      <c r="AG83" s="20">
        <v>88.4</v>
      </c>
      <c r="AH83" s="19">
        <f t="shared" si="51"/>
        <v>44.2</v>
      </c>
      <c r="AI83" s="19">
        <f t="shared" si="52"/>
        <v>83.390909090909105</v>
      </c>
      <c r="AJ83" s="15" t="s">
        <v>45</v>
      </c>
    </row>
    <row r="84" spans="1:36" ht="25.5" customHeight="1">
      <c r="A84" s="3" t="s">
        <v>122</v>
      </c>
      <c r="B84" s="14" t="s">
        <v>237</v>
      </c>
      <c r="C84" s="14" t="s">
        <v>37</v>
      </c>
      <c r="D84" s="14">
        <v>2014051456</v>
      </c>
      <c r="E84" s="14" t="s">
        <v>238</v>
      </c>
      <c r="F84" s="14" t="s">
        <v>239</v>
      </c>
      <c r="G84" s="14" t="s">
        <v>151</v>
      </c>
      <c r="H84" s="14" t="s">
        <v>41</v>
      </c>
      <c r="I84" s="15" t="s">
        <v>42</v>
      </c>
      <c r="J84" s="14" t="s">
        <v>122</v>
      </c>
      <c r="K84" s="14" t="s">
        <v>95</v>
      </c>
      <c r="L84" s="14"/>
      <c r="M84" s="14"/>
      <c r="N84" s="14">
        <v>3.41</v>
      </c>
      <c r="O84" s="16">
        <v>5</v>
      </c>
      <c r="P84" s="17">
        <v>9.6153846153846159E-2</v>
      </c>
      <c r="Q84" s="18">
        <v>90.384615384615387</v>
      </c>
      <c r="R84" s="18">
        <v>36.153846153846153</v>
      </c>
      <c r="S84" s="14">
        <v>99.83</v>
      </c>
      <c r="T84" s="14">
        <v>2</v>
      </c>
      <c r="U84" s="17">
        <v>3.8461538461538464E-2</v>
      </c>
      <c r="V84" s="18">
        <v>96.15384615384616</v>
      </c>
      <c r="W84" s="18">
        <v>9.6153846153846168</v>
      </c>
      <c r="X84" s="14">
        <v>52</v>
      </c>
      <c r="Y84" s="14">
        <v>80</v>
      </c>
      <c r="Z84" s="18">
        <v>16</v>
      </c>
      <c r="AA84" s="14">
        <v>40</v>
      </c>
      <c r="AB84" s="18">
        <v>6</v>
      </c>
      <c r="AC84" s="14">
        <v>71.5</v>
      </c>
      <c r="AD84" s="21">
        <v>10.725</v>
      </c>
      <c r="AE84" s="19">
        <v>78.494230769230768</v>
      </c>
      <c r="AF84" s="19">
        <f t="shared" si="50"/>
        <v>39.247115384615384</v>
      </c>
      <c r="AG84" s="20">
        <v>88.2</v>
      </c>
      <c r="AH84" s="19">
        <f t="shared" si="51"/>
        <v>44.1</v>
      </c>
      <c r="AI84" s="19">
        <f t="shared" si="52"/>
        <v>83.347115384615392</v>
      </c>
      <c r="AJ84" s="15" t="s">
        <v>45</v>
      </c>
    </row>
    <row r="85" spans="1:36" ht="25.5" customHeight="1">
      <c r="A85" s="5" t="s">
        <v>240</v>
      </c>
      <c r="B85" s="28" t="s">
        <v>241</v>
      </c>
      <c r="C85" s="28" t="s">
        <v>37</v>
      </c>
      <c r="D85" s="28">
        <v>2014053356</v>
      </c>
      <c r="E85" s="14" t="s">
        <v>98</v>
      </c>
      <c r="F85" s="14" t="s">
        <v>99</v>
      </c>
      <c r="G85" s="14" t="s">
        <v>40</v>
      </c>
      <c r="H85" s="14" t="s">
        <v>41</v>
      </c>
      <c r="I85" s="15" t="s">
        <v>42</v>
      </c>
      <c r="J85" s="14" t="s">
        <v>122</v>
      </c>
      <c r="K85" s="14" t="s">
        <v>112</v>
      </c>
      <c r="L85" s="14"/>
      <c r="M85" s="14"/>
      <c r="N85" s="28">
        <v>3.55</v>
      </c>
      <c r="O85" s="28">
        <v>12</v>
      </c>
      <c r="P85" s="17">
        <v>0.34285714285714286</v>
      </c>
      <c r="Q85" s="18">
        <v>65.714285714285708</v>
      </c>
      <c r="R85" s="18">
        <v>26.285714285714285</v>
      </c>
      <c r="S85" s="28">
        <v>91.94</v>
      </c>
      <c r="T85" s="28">
        <v>11</v>
      </c>
      <c r="U85" s="17">
        <v>0.31428571428571428</v>
      </c>
      <c r="V85" s="18">
        <v>68.571428571428569</v>
      </c>
      <c r="W85" s="18">
        <v>6.8571428571428577</v>
      </c>
      <c r="X85" s="28">
        <v>35</v>
      </c>
      <c r="Y85" s="14">
        <v>66.5</v>
      </c>
      <c r="Z85" s="18">
        <v>13.3</v>
      </c>
      <c r="AA85" s="14">
        <v>66</v>
      </c>
      <c r="AB85" s="18">
        <v>9.9</v>
      </c>
      <c r="AC85" s="14">
        <v>81.5</v>
      </c>
      <c r="AD85" s="21">
        <v>12.225</v>
      </c>
      <c r="AE85" s="19">
        <v>68.567857142857136</v>
      </c>
      <c r="AF85" s="19">
        <f t="shared" si="50"/>
        <v>34.283928571428568</v>
      </c>
      <c r="AG85" s="20">
        <v>88.4</v>
      </c>
      <c r="AH85" s="19">
        <f t="shared" si="51"/>
        <v>44.2</v>
      </c>
      <c r="AI85" s="19">
        <f t="shared" si="52"/>
        <v>78.483928571428578</v>
      </c>
      <c r="AJ85" s="15" t="s">
        <v>45</v>
      </c>
    </row>
    <row r="86" spans="1:36" ht="25.5" customHeight="1">
      <c r="A86" s="32" t="s">
        <v>242</v>
      </c>
      <c r="B86" s="14" t="s">
        <v>243</v>
      </c>
      <c r="C86" s="14" t="s">
        <v>37</v>
      </c>
      <c r="D86" s="14">
        <v>2014051398</v>
      </c>
      <c r="E86" s="14" t="s">
        <v>98</v>
      </c>
      <c r="F86" s="14" t="s">
        <v>99</v>
      </c>
      <c r="G86" s="14" t="s">
        <v>40</v>
      </c>
      <c r="H86" s="14" t="s">
        <v>41</v>
      </c>
      <c r="I86" s="15" t="s">
        <v>56</v>
      </c>
      <c r="J86" s="14" t="s">
        <v>202</v>
      </c>
      <c r="K86" s="14" t="s">
        <v>45</v>
      </c>
      <c r="L86" s="14"/>
      <c r="M86" s="14"/>
      <c r="N86" s="14">
        <v>3.94</v>
      </c>
      <c r="O86" s="16">
        <v>4</v>
      </c>
      <c r="P86" s="17">
        <f t="shared" ref="P86" si="53">O86/X86</f>
        <v>0.11428571428571428</v>
      </c>
      <c r="Q86" s="18">
        <f t="shared" ref="Q86" si="54">(1-P86)*100</f>
        <v>88.571428571428569</v>
      </c>
      <c r="R86" s="18">
        <f t="shared" ref="R86" si="55">Q86*0.4</f>
        <v>35.428571428571431</v>
      </c>
      <c r="S86" s="14">
        <v>94.19</v>
      </c>
      <c r="T86" s="14">
        <v>6</v>
      </c>
      <c r="U86" s="17">
        <f t="shared" ref="U86" si="56">T86/X86</f>
        <v>0.17142857142857143</v>
      </c>
      <c r="V86" s="18">
        <f t="shared" ref="V86" si="57">(1-U86)*100</f>
        <v>82.857142857142847</v>
      </c>
      <c r="W86" s="18">
        <f t="shared" ref="W86" si="58">V86*0.1</f>
        <v>8.2857142857142847</v>
      </c>
      <c r="X86" s="14">
        <v>35</v>
      </c>
      <c r="Y86" s="14">
        <v>88.5</v>
      </c>
      <c r="Z86" s="18">
        <f t="shared" ref="Z86" si="59">Y86*0.2</f>
        <v>17.7</v>
      </c>
      <c r="AA86" s="14">
        <v>88</v>
      </c>
      <c r="AB86" s="18">
        <f t="shared" ref="AB86" si="60">AA86*0.15</f>
        <v>13.2</v>
      </c>
      <c r="AC86" s="14">
        <v>83.5</v>
      </c>
      <c r="AD86" s="21">
        <f t="shared" ref="AD86" si="61">AC86*0.15</f>
        <v>12.525</v>
      </c>
      <c r="AE86" s="19">
        <f t="shared" ref="AE86" si="62">R86+W86+Z86+AB86+AD86</f>
        <v>87.13928571428572</v>
      </c>
      <c r="AF86" s="19">
        <f t="shared" ref="AF86:AF116" si="63">AE86*0.5</f>
        <v>43.56964285714286</v>
      </c>
      <c r="AG86" s="20">
        <v>87</v>
      </c>
      <c r="AH86" s="19">
        <f t="shared" si="38"/>
        <v>43.5</v>
      </c>
      <c r="AI86" s="19">
        <f t="shared" si="39"/>
        <v>87.069642857142867</v>
      </c>
      <c r="AJ86" s="15" t="s">
        <v>75</v>
      </c>
    </row>
    <row r="87" spans="1:36" ht="25.5" customHeight="1">
      <c r="A87" s="13" t="s">
        <v>244</v>
      </c>
      <c r="B87" s="14" t="s">
        <v>245</v>
      </c>
      <c r="C87" s="23" t="s">
        <v>246</v>
      </c>
      <c r="D87" s="14">
        <v>2014050774</v>
      </c>
      <c r="E87" s="14" t="s">
        <v>64</v>
      </c>
      <c r="F87" s="14" t="s">
        <v>74</v>
      </c>
      <c r="G87" s="14" t="s">
        <v>40</v>
      </c>
      <c r="H87" s="14" t="s">
        <v>41</v>
      </c>
      <c r="I87" s="36" t="s">
        <v>247</v>
      </c>
      <c r="J87" s="14" t="s">
        <v>91</v>
      </c>
      <c r="K87" s="14" t="s">
        <v>62</v>
      </c>
      <c r="L87" s="23" t="s">
        <v>244</v>
      </c>
      <c r="M87" s="23"/>
      <c r="N87" s="14">
        <v>4.03</v>
      </c>
      <c r="O87" s="16">
        <v>1</v>
      </c>
      <c r="P87" s="17">
        <v>1.0752688172043012E-2</v>
      </c>
      <c r="Q87" s="18">
        <v>98.924731182795696</v>
      </c>
      <c r="R87" s="18">
        <v>39.56989247311828</v>
      </c>
      <c r="S87" s="14">
        <v>100.98</v>
      </c>
      <c r="T87" s="14">
        <v>2</v>
      </c>
      <c r="U87" s="17">
        <v>2.1505376344086023E-2</v>
      </c>
      <c r="V87" s="18">
        <v>97.849462365591393</v>
      </c>
      <c r="W87" s="18">
        <v>9.78494623655914</v>
      </c>
      <c r="X87" s="14">
        <v>93</v>
      </c>
      <c r="Y87" s="14">
        <v>90</v>
      </c>
      <c r="Z87" s="18">
        <v>18</v>
      </c>
      <c r="AA87" s="14">
        <v>79</v>
      </c>
      <c r="AB87" s="18">
        <v>11.85</v>
      </c>
      <c r="AC87" s="14">
        <v>85</v>
      </c>
      <c r="AD87" s="21">
        <v>12.75</v>
      </c>
      <c r="AE87" s="19">
        <v>91.954838709677418</v>
      </c>
      <c r="AF87" s="19">
        <f t="shared" ref="AF87:AF98" si="64">AE87*0.5</f>
        <v>45.977419354838709</v>
      </c>
      <c r="AG87" s="20">
        <v>88.4</v>
      </c>
      <c r="AH87" s="19">
        <f t="shared" ref="AH87:AH98" si="65">AG87*0.5</f>
        <v>44.2</v>
      </c>
      <c r="AI87" s="19">
        <f t="shared" ref="AI87:AI98" si="66">AF87+AH87</f>
        <v>90.177419354838719</v>
      </c>
      <c r="AJ87" s="15" t="s">
        <v>75</v>
      </c>
    </row>
    <row r="88" spans="1:36" ht="25.5" customHeight="1">
      <c r="A88" s="13" t="s">
        <v>244</v>
      </c>
      <c r="B88" s="29" t="s">
        <v>248</v>
      </c>
      <c r="C88" s="29" t="s">
        <v>37</v>
      </c>
      <c r="D88" s="35">
        <v>2014050895</v>
      </c>
      <c r="E88" s="30" t="s">
        <v>114</v>
      </c>
      <c r="F88" s="30" t="s">
        <v>115</v>
      </c>
      <c r="G88" s="30" t="s">
        <v>40</v>
      </c>
      <c r="H88" s="30" t="s">
        <v>41</v>
      </c>
      <c r="I88" s="36" t="s">
        <v>247</v>
      </c>
      <c r="J88" s="30" t="s">
        <v>58</v>
      </c>
      <c r="K88" s="30" t="s">
        <v>72</v>
      </c>
      <c r="L88" s="30"/>
      <c r="M88" s="30"/>
      <c r="N88" s="20">
        <v>3.31</v>
      </c>
      <c r="O88" s="31">
        <v>5</v>
      </c>
      <c r="P88" s="17">
        <v>0.12820512820512819</v>
      </c>
      <c r="Q88" s="18">
        <v>87.179487179487182</v>
      </c>
      <c r="R88" s="18">
        <v>34.871794871794876</v>
      </c>
      <c r="S88" s="20">
        <v>93.88</v>
      </c>
      <c r="T88" s="20">
        <v>6</v>
      </c>
      <c r="U88" s="17">
        <v>0.15384615384615385</v>
      </c>
      <c r="V88" s="18">
        <v>84.615384615384613</v>
      </c>
      <c r="W88" s="18">
        <v>8.4615384615384617</v>
      </c>
      <c r="X88" s="20">
        <v>39</v>
      </c>
      <c r="Y88" s="20">
        <v>87</v>
      </c>
      <c r="Z88" s="18">
        <v>17.400000000000002</v>
      </c>
      <c r="AA88" s="14">
        <v>83</v>
      </c>
      <c r="AB88" s="18">
        <v>12.45</v>
      </c>
      <c r="AC88" s="14">
        <v>79</v>
      </c>
      <c r="AD88" s="21">
        <v>11.85</v>
      </c>
      <c r="AE88" s="19">
        <v>85.033333333333331</v>
      </c>
      <c r="AF88" s="19">
        <f t="shared" si="64"/>
        <v>42.516666666666666</v>
      </c>
      <c r="AG88" s="20">
        <v>87.2</v>
      </c>
      <c r="AH88" s="19">
        <f t="shared" si="65"/>
        <v>43.6</v>
      </c>
      <c r="AI88" s="19">
        <f t="shared" si="66"/>
        <v>86.116666666666674</v>
      </c>
      <c r="AJ88" s="30" t="s">
        <v>59</v>
      </c>
    </row>
    <row r="89" spans="1:36" ht="25.5" customHeight="1">
      <c r="A89" s="13" t="s">
        <v>244</v>
      </c>
      <c r="B89" s="14" t="s">
        <v>249</v>
      </c>
      <c r="C89" s="14" t="s">
        <v>37</v>
      </c>
      <c r="D89" s="14">
        <v>2014052380</v>
      </c>
      <c r="E89" s="14" t="s">
        <v>117</v>
      </c>
      <c r="F89" s="14" t="s">
        <v>225</v>
      </c>
      <c r="G89" s="14" t="s">
        <v>55</v>
      </c>
      <c r="H89" s="14" t="s">
        <v>41</v>
      </c>
      <c r="I89" s="36" t="s">
        <v>247</v>
      </c>
      <c r="J89" s="14" t="s">
        <v>58</v>
      </c>
      <c r="K89" s="14" t="s">
        <v>166</v>
      </c>
      <c r="L89" s="14"/>
      <c r="M89" s="14"/>
      <c r="N89" s="14">
        <v>3.61</v>
      </c>
      <c r="O89" s="16">
        <v>10</v>
      </c>
      <c r="P89" s="17">
        <v>0.20833333333333334</v>
      </c>
      <c r="Q89" s="18">
        <v>79.166666666666657</v>
      </c>
      <c r="R89" s="18">
        <v>31.666666666666664</v>
      </c>
      <c r="S89" s="14">
        <v>95.91</v>
      </c>
      <c r="T89" s="14">
        <v>3</v>
      </c>
      <c r="U89" s="17">
        <v>6.25E-2</v>
      </c>
      <c r="V89" s="18">
        <v>93.75</v>
      </c>
      <c r="W89" s="18">
        <v>9.375</v>
      </c>
      <c r="X89" s="14">
        <v>48</v>
      </c>
      <c r="Y89" s="14">
        <v>87</v>
      </c>
      <c r="Z89" s="18">
        <v>17.400000000000002</v>
      </c>
      <c r="AA89" s="14">
        <v>78</v>
      </c>
      <c r="AB89" s="18">
        <v>11.7</v>
      </c>
      <c r="AC89" s="14">
        <v>88.5</v>
      </c>
      <c r="AD89" s="21">
        <v>13.275</v>
      </c>
      <c r="AE89" s="19">
        <v>83.416666666666671</v>
      </c>
      <c r="AF89" s="19">
        <f t="shared" si="64"/>
        <v>41.708333333333336</v>
      </c>
      <c r="AG89" s="20">
        <v>87.6</v>
      </c>
      <c r="AH89" s="19">
        <f t="shared" si="65"/>
        <v>43.8</v>
      </c>
      <c r="AI89" s="19">
        <f t="shared" si="66"/>
        <v>85.508333333333326</v>
      </c>
      <c r="AJ89" s="15" t="s">
        <v>83</v>
      </c>
    </row>
    <row r="90" spans="1:36" ht="25.5" customHeight="1">
      <c r="A90" s="13" t="s">
        <v>244</v>
      </c>
      <c r="B90" s="14" t="s">
        <v>250</v>
      </c>
      <c r="C90" s="23" t="s">
        <v>246</v>
      </c>
      <c r="D90" s="14">
        <v>2014050615</v>
      </c>
      <c r="E90" s="14" t="s">
        <v>90</v>
      </c>
      <c r="F90" s="14" t="s">
        <v>74</v>
      </c>
      <c r="G90" s="14" t="s">
        <v>40</v>
      </c>
      <c r="H90" s="14" t="s">
        <v>41</v>
      </c>
      <c r="I90" s="36" t="s">
        <v>247</v>
      </c>
      <c r="J90" s="14" t="s">
        <v>91</v>
      </c>
      <c r="K90" s="14" t="s">
        <v>128</v>
      </c>
      <c r="L90" s="23" t="s">
        <v>244</v>
      </c>
      <c r="M90" s="23"/>
      <c r="N90" s="14">
        <v>3.36</v>
      </c>
      <c r="O90" s="16">
        <v>18</v>
      </c>
      <c r="P90" s="17">
        <v>0.24324324324324326</v>
      </c>
      <c r="Q90" s="18">
        <v>75.675675675675677</v>
      </c>
      <c r="R90" s="18">
        <v>30.270270270270274</v>
      </c>
      <c r="S90" s="14">
        <v>94.17</v>
      </c>
      <c r="T90" s="14">
        <v>11</v>
      </c>
      <c r="U90" s="17">
        <v>0.14864864864864866</v>
      </c>
      <c r="V90" s="18">
        <v>85.13513513513513</v>
      </c>
      <c r="W90" s="18">
        <v>8.513513513513514</v>
      </c>
      <c r="X90" s="14">
        <v>74</v>
      </c>
      <c r="Y90" s="14">
        <v>85</v>
      </c>
      <c r="Z90" s="18">
        <v>17</v>
      </c>
      <c r="AA90" s="14">
        <v>81</v>
      </c>
      <c r="AB90" s="18">
        <v>12.15</v>
      </c>
      <c r="AC90" s="14">
        <v>86</v>
      </c>
      <c r="AD90" s="21">
        <v>12.9</v>
      </c>
      <c r="AE90" s="19">
        <v>80.833783783783801</v>
      </c>
      <c r="AF90" s="19">
        <f t="shared" si="64"/>
        <v>40.4168918918919</v>
      </c>
      <c r="AG90" s="20">
        <v>88.4</v>
      </c>
      <c r="AH90" s="19">
        <f t="shared" si="65"/>
        <v>44.2</v>
      </c>
      <c r="AI90" s="19">
        <f t="shared" si="66"/>
        <v>84.616891891891896</v>
      </c>
      <c r="AJ90" s="15" t="s">
        <v>75</v>
      </c>
    </row>
    <row r="91" spans="1:36" ht="25.5" customHeight="1">
      <c r="A91" s="13" t="s">
        <v>244</v>
      </c>
      <c r="B91" s="14" t="s">
        <v>251</v>
      </c>
      <c r="C91" s="23" t="s">
        <v>246</v>
      </c>
      <c r="D91" s="14">
        <v>2014053962</v>
      </c>
      <c r="E91" s="14" t="s">
        <v>64</v>
      </c>
      <c r="F91" s="14" t="s">
        <v>236</v>
      </c>
      <c r="G91" s="14" t="s">
        <v>40</v>
      </c>
      <c r="H91" s="14" t="s">
        <v>41</v>
      </c>
      <c r="I91" s="36" t="s">
        <v>247</v>
      </c>
      <c r="J91" s="14" t="s">
        <v>125</v>
      </c>
      <c r="K91" s="14" t="s">
        <v>166</v>
      </c>
      <c r="L91" s="23" t="s">
        <v>244</v>
      </c>
      <c r="M91" s="23"/>
      <c r="N91" s="14">
        <v>3.4</v>
      </c>
      <c r="O91" s="16">
        <v>9</v>
      </c>
      <c r="P91" s="17">
        <v>0.27272727272727271</v>
      </c>
      <c r="Q91" s="18">
        <v>72.727272727272734</v>
      </c>
      <c r="R91" s="18">
        <v>29.090909090909093</v>
      </c>
      <c r="S91" s="14">
        <v>95.76</v>
      </c>
      <c r="T91" s="14">
        <v>7</v>
      </c>
      <c r="U91" s="17">
        <v>0.21212121212121213</v>
      </c>
      <c r="V91" s="18">
        <v>78.787878787878782</v>
      </c>
      <c r="W91" s="18">
        <v>7.8787878787878789</v>
      </c>
      <c r="X91" s="14">
        <v>33</v>
      </c>
      <c r="Y91" s="14">
        <v>85</v>
      </c>
      <c r="Z91" s="18">
        <v>17</v>
      </c>
      <c r="AA91" s="14">
        <v>70</v>
      </c>
      <c r="AB91" s="18">
        <v>10.5</v>
      </c>
      <c r="AC91" s="14">
        <v>87.5</v>
      </c>
      <c r="AD91" s="21">
        <v>13.125</v>
      </c>
      <c r="AE91" s="19">
        <v>77.594696969696969</v>
      </c>
      <c r="AF91" s="19">
        <f t="shared" si="64"/>
        <v>38.797348484848484</v>
      </c>
      <c r="AG91" s="20">
        <v>87.2</v>
      </c>
      <c r="AH91" s="19">
        <f t="shared" si="65"/>
        <v>43.6</v>
      </c>
      <c r="AI91" s="19">
        <f t="shared" si="66"/>
        <v>82.397348484848493</v>
      </c>
      <c r="AJ91" s="15" t="s">
        <v>75</v>
      </c>
    </row>
    <row r="92" spans="1:36" ht="25.5" customHeight="1">
      <c r="A92" s="13" t="s">
        <v>244</v>
      </c>
      <c r="B92" s="47" t="s">
        <v>332</v>
      </c>
      <c r="C92" s="47" t="s">
        <v>335</v>
      </c>
      <c r="D92" s="47">
        <v>2014050604</v>
      </c>
      <c r="E92" s="14" t="s">
        <v>90</v>
      </c>
      <c r="F92" s="14" t="s">
        <v>74</v>
      </c>
      <c r="G92" s="47" t="s">
        <v>40</v>
      </c>
      <c r="H92" s="47" t="s">
        <v>41</v>
      </c>
      <c r="I92" s="48" t="s">
        <v>56</v>
      </c>
      <c r="J92" s="14" t="s">
        <v>57</v>
      </c>
      <c r="K92" s="14" t="s">
        <v>45</v>
      </c>
      <c r="L92" s="14"/>
      <c r="M92" s="23" t="s">
        <v>333</v>
      </c>
      <c r="N92" s="47">
        <v>3.7</v>
      </c>
      <c r="O92" s="50">
        <v>5</v>
      </c>
      <c r="P92" s="51">
        <v>6.7567567567567571E-2</v>
      </c>
      <c r="Q92" s="52">
        <v>93.243243243243242</v>
      </c>
      <c r="R92" s="52">
        <v>37.297297297297298</v>
      </c>
      <c r="S92" s="47">
        <v>99.16</v>
      </c>
      <c r="T92" s="47">
        <v>2</v>
      </c>
      <c r="U92" s="51">
        <v>2.7027027027027029E-2</v>
      </c>
      <c r="V92" s="52">
        <v>97.297297297297305</v>
      </c>
      <c r="W92" s="52">
        <v>9.7297297297297316</v>
      </c>
      <c r="X92" s="47">
        <v>74</v>
      </c>
      <c r="Y92" s="47">
        <v>86.2</v>
      </c>
      <c r="Z92" s="52">
        <v>17.240000000000002</v>
      </c>
      <c r="AA92" s="47">
        <v>82</v>
      </c>
      <c r="AB92" s="52">
        <v>12.299999999999999</v>
      </c>
      <c r="AC92" s="47">
        <v>82</v>
      </c>
      <c r="AD92" s="53">
        <v>12.299999999999999</v>
      </c>
      <c r="AE92" s="54">
        <v>88.867027027027035</v>
      </c>
      <c r="AF92" s="54">
        <v>44.433513513513518</v>
      </c>
      <c r="AG92" s="55">
        <v>88.8</v>
      </c>
      <c r="AH92" s="54">
        <v>44.4</v>
      </c>
      <c r="AI92" s="54">
        <v>88.833513513513509</v>
      </c>
      <c r="AJ92" s="48" t="s">
        <v>75</v>
      </c>
    </row>
    <row r="93" spans="1:36" ht="25.5" customHeight="1">
      <c r="A93" s="13" t="s">
        <v>244</v>
      </c>
      <c r="B93" s="47" t="s">
        <v>298</v>
      </c>
      <c r="C93" s="47" t="s">
        <v>335</v>
      </c>
      <c r="D93" s="47">
        <v>2014050631</v>
      </c>
      <c r="E93" s="14" t="s">
        <v>90</v>
      </c>
      <c r="F93" s="14" t="s">
        <v>188</v>
      </c>
      <c r="G93" s="47" t="s">
        <v>40</v>
      </c>
      <c r="H93" s="47" t="s">
        <v>41</v>
      </c>
      <c r="I93" s="48" t="s">
        <v>56</v>
      </c>
      <c r="J93" s="14" t="s">
        <v>81</v>
      </c>
      <c r="K93" s="14" t="s">
        <v>66</v>
      </c>
      <c r="L93" s="23" t="s">
        <v>334</v>
      </c>
      <c r="M93" s="23" t="s">
        <v>333</v>
      </c>
      <c r="N93" s="47">
        <v>3.88</v>
      </c>
      <c r="O93" s="50">
        <v>12</v>
      </c>
      <c r="P93" s="51">
        <v>0.20689655172413793</v>
      </c>
      <c r="Q93" s="52">
        <v>79.310344827586206</v>
      </c>
      <c r="R93" s="52">
        <v>31.724137931034484</v>
      </c>
      <c r="S93" s="47">
        <v>96.31</v>
      </c>
      <c r="T93" s="47">
        <v>7</v>
      </c>
      <c r="U93" s="51">
        <v>0.1206896551724138</v>
      </c>
      <c r="V93" s="52">
        <v>87.931034482758619</v>
      </c>
      <c r="W93" s="52">
        <v>8.793103448275863</v>
      </c>
      <c r="X93" s="47">
        <v>58</v>
      </c>
      <c r="Y93" s="47">
        <v>89</v>
      </c>
      <c r="Z93" s="52">
        <v>17.8</v>
      </c>
      <c r="AA93" s="47">
        <v>86</v>
      </c>
      <c r="AB93" s="52">
        <v>12.9</v>
      </c>
      <c r="AC93" s="47">
        <v>81</v>
      </c>
      <c r="AD93" s="53">
        <v>12.15</v>
      </c>
      <c r="AE93" s="54">
        <v>83.367241379310357</v>
      </c>
      <c r="AF93" s="54">
        <v>41.683620689655179</v>
      </c>
      <c r="AG93" s="55">
        <v>86.8</v>
      </c>
      <c r="AH93" s="54">
        <v>43.4</v>
      </c>
      <c r="AI93" s="54">
        <v>85.083620689655177</v>
      </c>
      <c r="AJ93" s="48" t="s">
        <v>59</v>
      </c>
    </row>
    <row r="94" spans="1:36" ht="25.5" customHeight="1">
      <c r="A94" s="13" t="s">
        <v>252</v>
      </c>
      <c r="B94" s="29" t="s">
        <v>253</v>
      </c>
      <c r="C94" s="29" t="s">
        <v>37</v>
      </c>
      <c r="D94" s="35">
        <v>2014052898</v>
      </c>
      <c r="E94" s="30" t="s">
        <v>114</v>
      </c>
      <c r="F94" s="30" t="s">
        <v>254</v>
      </c>
      <c r="G94" s="30" t="s">
        <v>40</v>
      </c>
      <c r="H94" s="30" t="s">
        <v>41</v>
      </c>
      <c r="I94" s="30" t="s">
        <v>56</v>
      </c>
      <c r="J94" s="30" t="s">
        <v>255</v>
      </c>
      <c r="K94" s="30" t="s">
        <v>256</v>
      </c>
      <c r="L94" s="30"/>
      <c r="M94" s="30"/>
      <c r="N94" s="20">
        <v>3.93</v>
      </c>
      <c r="O94" s="31">
        <v>14</v>
      </c>
      <c r="P94" s="17">
        <v>5.8577405857740586E-2</v>
      </c>
      <c r="Q94" s="18">
        <v>94.142259414225933</v>
      </c>
      <c r="R94" s="18">
        <v>37.656903765690373</v>
      </c>
      <c r="S94" s="20">
        <v>98.13</v>
      </c>
      <c r="T94" s="20">
        <v>18</v>
      </c>
      <c r="U94" s="17">
        <v>7.5313807531380755E-2</v>
      </c>
      <c r="V94" s="18">
        <v>92.468619246861934</v>
      </c>
      <c r="W94" s="18">
        <v>9.2468619246861934</v>
      </c>
      <c r="X94" s="20">
        <v>239</v>
      </c>
      <c r="Y94" s="20">
        <v>87.5</v>
      </c>
      <c r="Z94" s="18">
        <v>17.5</v>
      </c>
      <c r="AA94" s="14">
        <v>78</v>
      </c>
      <c r="AB94" s="18">
        <v>11.7</v>
      </c>
      <c r="AC94" s="14">
        <v>86.5</v>
      </c>
      <c r="AD94" s="21">
        <v>12.975</v>
      </c>
      <c r="AE94" s="19">
        <v>89.078765690376557</v>
      </c>
      <c r="AF94" s="19">
        <f t="shared" si="64"/>
        <v>44.539382845188278</v>
      </c>
      <c r="AG94" s="20">
        <v>90.6</v>
      </c>
      <c r="AH94" s="19">
        <f t="shared" si="65"/>
        <v>45.3</v>
      </c>
      <c r="AI94" s="19">
        <f t="shared" si="66"/>
        <v>89.839382845188283</v>
      </c>
      <c r="AJ94" s="30" t="s">
        <v>59</v>
      </c>
    </row>
    <row r="95" spans="1:36" ht="25.5" customHeight="1">
      <c r="A95" s="13" t="s">
        <v>252</v>
      </c>
      <c r="B95" s="14" t="s">
        <v>257</v>
      </c>
      <c r="C95" s="14" t="s">
        <v>37</v>
      </c>
      <c r="D95" s="14">
        <v>2014052383</v>
      </c>
      <c r="E95" s="14" t="s">
        <v>117</v>
      </c>
      <c r="F95" s="14" t="s">
        <v>225</v>
      </c>
      <c r="G95" s="14" t="s">
        <v>55</v>
      </c>
      <c r="H95" s="14" t="s">
        <v>41</v>
      </c>
      <c r="I95" s="15" t="s">
        <v>56</v>
      </c>
      <c r="J95" s="14" t="s">
        <v>255</v>
      </c>
      <c r="K95" s="33" t="s">
        <v>258</v>
      </c>
      <c r="L95" s="33"/>
      <c r="M95" s="33"/>
      <c r="N95" s="14">
        <v>3.99</v>
      </c>
      <c r="O95" s="16">
        <v>3</v>
      </c>
      <c r="P95" s="17">
        <v>6.25E-2</v>
      </c>
      <c r="Q95" s="18">
        <v>93.75</v>
      </c>
      <c r="R95" s="18">
        <v>37.5</v>
      </c>
      <c r="S95" s="14">
        <v>97.76</v>
      </c>
      <c r="T95" s="14">
        <v>1</v>
      </c>
      <c r="U95" s="17">
        <v>2.0833333333333332E-2</v>
      </c>
      <c r="V95" s="18">
        <v>97.916666666666657</v>
      </c>
      <c r="W95" s="18">
        <v>9.7916666666666661</v>
      </c>
      <c r="X95" s="14">
        <v>48</v>
      </c>
      <c r="Y95" s="14">
        <v>94</v>
      </c>
      <c r="Z95" s="18">
        <v>18.8</v>
      </c>
      <c r="AA95" s="14">
        <v>86</v>
      </c>
      <c r="AB95" s="18">
        <v>12.9</v>
      </c>
      <c r="AC95" s="14">
        <v>88.5</v>
      </c>
      <c r="AD95" s="21">
        <v>13.275</v>
      </c>
      <c r="AE95" s="19">
        <v>92.26666666666668</v>
      </c>
      <c r="AF95" s="19">
        <f t="shared" si="64"/>
        <v>46.13333333333334</v>
      </c>
      <c r="AG95" s="20">
        <v>87.4</v>
      </c>
      <c r="AH95" s="19">
        <f t="shared" si="65"/>
        <v>43.7</v>
      </c>
      <c r="AI95" s="19">
        <f t="shared" si="66"/>
        <v>89.833333333333343</v>
      </c>
      <c r="AJ95" s="15" t="s">
        <v>67</v>
      </c>
    </row>
    <row r="96" spans="1:36" ht="25.5" customHeight="1">
      <c r="A96" s="13" t="s">
        <v>252</v>
      </c>
      <c r="B96" s="14" t="s">
        <v>261</v>
      </c>
      <c r="C96" s="14" t="s">
        <v>37</v>
      </c>
      <c r="D96" s="14">
        <v>2014050647</v>
      </c>
      <c r="E96" s="14" t="s">
        <v>90</v>
      </c>
      <c r="F96" s="14" t="s">
        <v>65</v>
      </c>
      <c r="G96" s="14" t="s">
        <v>40</v>
      </c>
      <c r="H96" s="14" t="s">
        <v>41</v>
      </c>
      <c r="I96" s="15" t="s">
        <v>56</v>
      </c>
      <c r="J96" s="14" t="s">
        <v>255</v>
      </c>
      <c r="K96" s="14" t="s">
        <v>256</v>
      </c>
      <c r="L96" s="14"/>
      <c r="M96" s="14"/>
      <c r="N96" s="14">
        <v>3.82</v>
      </c>
      <c r="O96" s="16">
        <v>6</v>
      </c>
      <c r="P96" s="17">
        <v>0.1276595744680851</v>
      </c>
      <c r="Q96" s="18">
        <v>87.2340425531915</v>
      </c>
      <c r="R96" s="18">
        <v>34.893617021276604</v>
      </c>
      <c r="S96" s="14">
        <v>95.5</v>
      </c>
      <c r="T96" s="14">
        <v>10</v>
      </c>
      <c r="U96" s="17">
        <v>0.21276595744680851</v>
      </c>
      <c r="V96" s="18">
        <v>78.723404255319153</v>
      </c>
      <c r="W96" s="18">
        <v>7.8723404255319158</v>
      </c>
      <c r="X96" s="14">
        <v>47</v>
      </c>
      <c r="Y96" s="14">
        <v>90</v>
      </c>
      <c r="Z96" s="18">
        <v>18</v>
      </c>
      <c r="AA96" s="14">
        <v>74</v>
      </c>
      <c r="AB96" s="18">
        <v>11.1</v>
      </c>
      <c r="AC96" s="14">
        <v>90</v>
      </c>
      <c r="AD96" s="21">
        <v>13.5</v>
      </c>
      <c r="AE96" s="19">
        <v>85.365957446808522</v>
      </c>
      <c r="AF96" s="19">
        <f t="shared" si="64"/>
        <v>42.682978723404261</v>
      </c>
      <c r="AG96" s="20">
        <v>88.6</v>
      </c>
      <c r="AH96" s="19">
        <f t="shared" si="65"/>
        <v>44.3</v>
      </c>
      <c r="AI96" s="19">
        <f t="shared" si="66"/>
        <v>86.982978723404258</v>
      </c>
      <c r="AJ96" s="15" t="s">
        <v>67</v>
      </c>
    </row>
    <row r="97" spans="1:36" ht="25.5" customHeight="1">
      <c r="A97" s="13" t="s">
        <v>252</v>
      </c>
      <c r="B97" s="14" t="s">
        <v>262</v>
      </c>
      <c r="C97" s="14" t="s">
        <v>37</v>
      </c>
      <c r="D97" s="14">
        <v>2014050023</v>
      </c>
      <c r="E97" s="14" t="s">
        <v>64</v>
      </c>
      <c r="F97" s="14" t="s">
        <v>236</v>
      </c>
      <c r="G97" s="14" t="s">
        <v>40</v>
      </c>
      <c r="H97" s="14" t="s">
        <v>41</v>
      </c>
      <c r="I97" s="15" t="s">
        <v>56</v>
      </c>
      <c r="J97" s="14" t="s">
        <v>255</v>
      </c>
      <c r="K97" s="14" t="s">
        <v>57</v>
      </c>
      <c r="L97" s="14"/>
      <c r="M97" s="14"/>
      <c r="N97" s="14">
        <v>3.63</v>
      </c>
      <c r="O97" s="16">
        <v>6</v>
      </c>
      <c r="P97" s="17">
        <v>0.18181818181818182</v>
      </c>
      <c r="Q97" s="18">
        <v>81.818181818181813</v>
      </c>
      <c r="R97" s="18">
        <v>32.727272727272727</v>
      </c>
      <c r="S97" s="14">
        <v>100.65</v>
      </c>
      <c r="T97" s="14">
        <v>1</v>
      </c>
      <c r="U97" s="17">
        <v>3.0303030303030304E-2</v>
      </c>
      <c r="V97" s="18">
        <v>96.969696969696969</v>
      </c>
      <c r="W97" s="18">
        <v>9.6969696969696972</v>
      </c>
      <c r="X97" s="14">
        <v>33</v>
      </c>
      <c r="Y97" s="14">
        <v>89.5</v>
      </c>
      <c r="Z97" s="18">
        <v>17.900000000000002</v>
      </c>
      <c r="AA97" s="14">
        <v>81</v>
      </c>
      <c r="AB97" s="18">
        <v>12.15</v>
      </c>
      <c r="AC97" s="14">
        <v>89</v>
      </c>
      <c r="AD97" s="21">
        <v>13.35</v>
      </c>
      <c r="AE97" s="19">
        <v>85.824242424242428</v>
      </c>
      <c r="AF97" s="19">
        <f t="shared" si="64"/>
        <v>42.912121212121214</v>
      </c>
      <c r="AG97" s="20">
        <v>86.6</v>
      </c>
      <c r="AH97" s="19">
        <f t="shared" si="65"/>
        <v>43.3</v>
      </c>
      <c r="AI97" s="19">
        <f t="shared" si="66"/>
        <v>86.212121212121218</v>
      </c>
      <c r="AJ97" s="15" t="s">
        <v>75</v>
      </c>
    </row>
    <row r="98" spans="1:36" ht="25.5" customHeight="1">
      <c r="A98" s="13" t="s">
        <v>252</v>
      </c>
      <c r="B98" s="29" t="s">
        <v>263</v>
      </c>
      <c r="C98" s="29" t="s">
        <v>37</v>
      </c>
      <c r="D98" s="35">
        <v>2014053978</v>
      </c>
      <c r="E98" s="30" t="s">
        <v>114</v>
      </c>
      <c r="F98" s="30" t="s">
        <v>188</v>
      </c>
      <c r="G98" s="30" t="s">
        <v>40</v>
      </c>
      <c r="H98" s="30" t="s">
        <v>41</v>
      </c>
      <c r="I98" s="30" t="s">
        <v>56</v>
      </c>
      <c r="J98" s="30" t="s">
        <v>255</v>
      </c>
      <c r="K98" s="30" t="s">
        <v>264</v>
      </c>
      <c r="L98" s="30"/>
      <c r="M98" s="30"/>
      <c r="N98" s="20">
        <v>3.46</v>
      </c>
      <c r="O98" s="31">
        <v>67</v>
      </c>
      <c r="P98" s="17">
        <v>0.28033472803347281</v>
      </c>
      <c r="Q98" s="18">
        <v>71.96652719665272</v>
      </c>
      <c r="R98" s="18">
        <v>28.78661087866109</v>
      </c>
      <c r="S98" s="20">
        <v>94.75</v>
      </c>
      <c r="T98" s="20">
        <v>55</v>
      </c>
      <c r="U98" s="17">
        <v>0.23012552301255229</v>
      </c>
      <c r="V98" s="18">
        <v>76.987447698744774</v>
      </c>
      <c r="W98" s="18">
        <v>7.6987447698744775</v>
      </c>
      <c r="X98" s="20">
        <v>239</v>
      </c>
      <c r="Y98" s="20">
        <v>87.5</v>
      </c>
      <c r="Z98" s="18">
        <v>17.5</v>
      </c>
      <c r="AA98" s="14">
        <v>82</v>
      </c>
      <c r="AB98" s="18">
        <v>12.299999999999999</v>
      </c>
      <c r="AC98" s="14">
        <v>91.5</v>
      </c>
      <c r="AD98" s="21">
        <v>13.725</v>
      </c>
      <c r="AE98" s="19">
        <v>80.010355648535565</v>
      </c>
      <c r="AF98" s="19">
        <f t="shared" si="64"/>
        <v>40.005177824267783</v>
      </c>
      <c r="AG98" s="20">
        <v>89</v>
      </c>
      <c r="AH98" s="19">
        <f t="shared" si="65"/>
        <v>44.5</v>
      </c>
      <c r="AI98" s="19">
        <f t="shared" si="66"/>
        <v>84.505177824267776</v>
      </c>
      <c r="AJ98" s="15" t="s">
        <v>67</v>
      </c>
    </row>
    <row r="99" spans="1:36" ht="25.5" customHeight="1">
      <c r="A99" s="13" t="s">
        <v>252</v>
      </c>
      <c r="B99" s="47" t="s">
        <v>336</v>
      </c>
      <c r="C99" s="47" t="s">
        <v>339</v>
      </c>
      <c r="D99" s="47">
        <v>2014053664</v>
      </c>
      <c r="E99" s="14" t="s">
        <v>117</v>
      </c>
      <c r="F99" s="14" t="s">
        <v>225</v>
      </c>
      <c r="G99" s="47" t="s">
        <v>55</v>
      </c>
      <c r="H99" s="47" t="s">
        <v>41</v>
      </c>
      <c r="I99" s="30" t="s">
        <v>56</v>
      </c>
      <c r="J99" s="14" t="s">
        <v>62</v>
      </c>
      <c r="K99" s="14" t="s">
        <v>81</v>
      </c>
      <c r="L99" s="14"/>
      <c r="M99" s="23" t="s">
        <v>337</v>
      </c>
      <c r="N99" s="47">
        <v>4.1900000000000004</v>
      </c>
      <c r="O99" s="50">
        <v>1</v>
      </c>
      <c r="P99" s="51">
        <v>2.0833333333333332E-2</v>
      </c>
      <c r="Q99" s="52">
        <v>97.916666666666657</v>
      </c>
      <c r="R99" s="52">
        <v>39.166666666666664</v>
      </c>
      <c r="S99" s="47">
        <v>95.32</v>
      </c>
      <c r="T99" s="47">
        <v>5</v>
      </c>
      <c r="U99" s="51">
        <v>0.10416666666666667</v>
      </c>
      <c r="V99" s="52">
        <v>89.583333333333343</v>
      </c>
      <c r="W99" s="52">
        <v>8.9583333333333339</v>
      </c>
      <c r="X99" s="47">
        <v>48</v>
      </c>
      <c r="Y99" s="47">
        <v>92</v>
      </c>
      <c r="Z99" s="52">
        <v>18.400000000000002</v>
      </c>
      <c r="AA99" s="47">
        <v>90</v>
      </c>
      <c r="AB99" s="52">
        <v>13.5</v>
      </c>
      <c r="AC99" s="47">
        <v>84.5</v>
      </c>
      <c r="AD99" s="53">
        <v>12.674999999999999</v>
      </c>
      <c r="AE99" s="54">
        <v>92.7</v>
      </c>
      <c r="AF99" s="54">
        <f>AE99*0.5</f>
        <v>46.35</v>
      </c>
      <c r="AG99" s="55">
        <v>84.4</v>
      </c>
      <c r="AH99" s="54">
        <f>AG99*0.5</f>
        <v>42.2</v>
      </c>
      <c r="AI99" s="54">
        <f>AF99+AH99</f>
        <v>88.550000000000011</v>
      </c>
      <c r="AJ99" s="56" t="s">
        <v>338</v>
      </c>
    </row>
    <row r="100" spans="1:36" ht="25.5" customHeight="1">
      <c r="A100" s="32" t="s">
        <v>265</v>
      </c>
      <c r="B100" s="14" t="s">
        <v>266</v>
      </c>
      <c r="C100" s="14" t="s">
        <v>37</v>
      </c>
      <c r="D100" s="14">
        <v>2014051251</v>
      </c>
      <c r="E100" s="14" t="s">
        <v>164</v>
      </c>
      <c r="F100" s="14" t="s">
        <v>267</v>
      </c>
      <c r="G100" s="14" t="s">
        <v>151</v>
      </c>
      <c r="H100" s="14" t="s">
        <v>41</v>
      </c>
      <c r="I100" s="15" t="s">
        <v>56</v>
      </c>
      <c r="J100" s="14" t="s">
        <v>193</v>
      </c>
      <c r="K100" s="14" t="s">
        <v>192</v>
      </c>
      <c r="L100" s="14"/>
      <c r="M100" s="14"/>
      <c r="N100" s="14">
        <v>3.52</v>
      </c>
      <c r="O100" s="16">
        <v>1</v>
      </c>
      <c r="P100" s="17">
        <f t="shared" ref="P100" si="67">O100/X100</f>
        <v>2.6315789473684209E-2</v>
      </c>
      <c r="Q100" s="18">
        <f t="shared" ref="Q100" si="68">(1-P100)*100</f>
        <v>97.368421052631575</v>
      </c>
      <c r="R100" s="18">
        <f t="shared" ref="R100" si="69">Q100*0.4</f>
        <v>38.94736842105263</v>
      </c>
      <c r="S100" s="14">
        <v>113.14</v>
      </c>
      <c r="T100" s="14">
        <v>1</v>
      </c>
      <c r="U100" s="17">
        <f t="shared" ref="U100" si="70">T100/X100</f>
        <v>2.6315789473684209E-2</v>
      </c>
      <c r="V100" s="18">
        <f t="shared" ref="V100" si="71">(1-U100)*100</f>
        <v>97.368421052631575</v>
      </c>
      <c r="W100" s="18">
        <f t="shared" ref="W100" si="72">V100*0.1</f>
        <v>9.7368421052631575</v>
      </c>
      <c r="X100" s="14">
        <v>38</v>
      </c>
      <c r="Y100" s="14">
        <v>84</v>
      </c>
      <c r="Z100" s="18">
        <f t="shared" ref="Z100" si="73">Y100*0.2</f>
        <v>16.8</v>
      </c>
      <c r="AA100" s="14">
        <v>73</v>
      </c>
      <c r="AB100" s="18">
        <f t="shared" ref="AB100" si="74">AA100*0.15</f>
        <v>10.95</v>
      </c>
      <c r="AC100" s="14">
        <v>90</v>
      </c>
      <c r="AD100" s="21">
        <f t="shared" ref="AD100" si="75">AC100*0.15</f>
        <v>13.5</v>
      </c>
      <c r="AE100" s="19">
        <f t="shared" ref="AE100" si="76">R100+W100+Z100+AB100+AD100</f>
        <v>89.934210526315795</v>
      </c>
      <c r="AF100" s="19">
        <f t="shared" si="63"/>
        <v>44.967105263157897</v>
      </c>
      <c r="AG100" s="20">
        <v>91.2</v>
      </c>
      <c r="AH100" s="19">
        <f t="shared" si="38"/>
        <v>45.6</v>
      </c>
      <c r="AI100" s="19">
        <f t="shared" si="39"/>
        <v>90.567105263157899</v>
      </c>
      <c r="AJ100" s="15" t="s">
        <v>75</v>
      </c>
    </row>
    <row r="101" spans="1:36" ht="25.5" customHeight="1">
      <c r="A101" s="32" t="s">
        <v>265</v>
      </c>
      <c r="B101" s="14" t="s">
        <v>268</v>
      </c>
      <c r="C101" s="23" t="s">
        <v>246</v>
      </c>
      <c r="D101" s="14">
        <v>2014051196</v>
      </c>
      <c r="E101" s="14" t="s">
        <v>164</v>
      </c>
      <c r="F101" s="14" t="s">
        <v>219</v>
      </c>
      <c r="G101" s="14" t="s">
        <v>151</v>
      </c>
      <c r="H101" s="14" t="s">
        <v>41</v>
      </c>
      <c r="I101" s="15" t="s">
        <v>331</v>
      </c>
      <c r="J101" s="33" t="s">
        <v>193</v>
      </c>
      <c r="K101" s="14" t="s">
        <v>95</v>
      </c>
      <c r="L101" s="23" t="s">
        <v>265</v>
      </c>
      <c r="M101" s="23"/>
      <c r="N101" s="14">
        <v>3.78</v>
      </c>
      <c r="O101" s="16">
        <v>5</v>
      </c>
      <c r="P101" s="17">
        <f>O101/X101</f>
        <v>7.4626865671641784E-2</v>
      </c>
      <c r="Q101" s="18">
        <f>(1-P101)*100</f>
        <v>92.537313432835816</v>
      </c>
      <c r="R101" s="18">
        <f>Q101*0.4</f>
        <v>37.014925373134325</v>
      </c>
      <c r="S101" s="33">
        <v>100.9</v>
      </c>
      <c r="T101" s="33">
        <v>16</v>
      </c>
      <c r="U101" s="17">
        <f>T101/X101</f>
        <v>0.23880597014925373</v>
      </c>
      <c r="V101" s="18">
        <f>(1-U101)*100</f>
        <v>76.119402985074629</v>
      </c>
      <c r="W101" s="18">
        <f>V101*0.1</f>
        <v>7.6119402985074629</v>
      </c>
      <c r="X101" s="33">
        <v>67</v>
      </c>
      <c r="Y101" s="14">
        <v>81.5</v>
      </c>
      <c r="Z101" s="18">
        <f>Y101*0.2</f>
        <v>16.3</v>
      </c>
      <c r="AA101" s="14">
        <v>82</v>
      </c>
      <c r="AB101" s="18">
        <f>AA101*0.15</f>
        <v>12.299999999999999</v>
      </c>
      <c r="AC101" s="14">
        <v>80.5</v>
      </c>
      <c r="AD101" s="21">
        <f>AC101*0.15</f>
        <v>12.074999999999999</v>
      </c>
      <c r="AE101" s="19">
        <f>R101+W101+Z101+AB101+AD101</f>
        <v>85.301865671641792</v>
      </c>
      <c r="AF101" s="19">
        <f t="shared" si="63"/>
        <v>42.650932835820896</v>
      </c>
      <c r="AG101" s="20">
        <v>88.6</v>
      </c>
      <c r="AH101" s="19">
        <f t="shared" si="38"/>
        <v>44.3</v>
      </c>
      <c r="AI101" s="19">
        <f t="shared" si="39"/>
        <v>86.950932835820893</v>
      </c>
      <c r="AJ101" s="15" t="s">
        <v>75</v>
      </c>
    </row>
    <row r="102" spans="1:36" ht="25.5" customHeight="1">
      <c r="A102" s="32" t="s">
        <v>269</v>
      </c>
      <c r="B102" s="14" t="s">
        <v>270</v>
      </c>
      <c r="C102" s="14" t="s">
        <v>37</v>
      </c>
      <c r="D102" s="14">
        <v>2014051801</v>
      </c>
      <c r="E102" s="14" t="s">
        <v>271</v>
      </c>
      <c r="F102" s="14" t="s">
        <v>272</v>
      </c>
      <c r="G102" s="14" t="s">
        <v>40</v>
      </c>
      <c r="H102" s="14" t="s">
        <v>41</v>
      </c>
      <c r="I102" s="15" t="s">
        <v>56</v>
      </c>
      <c r="J102" s="14" t="s">
        <v>258</v>
      </c>
      <c r="K102" s="14" t="s">
        <v>62</v>
      </c>
      <c r="L102" s="14"/>
      <c r="M102" s="14"/>
      <c r="N102" s="14">
        <v>3.81</v>
      </c>
      <c r="O102" s="16">
        <v>1</v>
      </c>
      <c r="P102" s="17">
        <f t="shared" ref="P102:P103" si="77">O102/X102</f>
        <v>1.4285714285714285E-2</v>
      </c>
      <c r="Q102" s="18">
        <f t="shared" ref="Q102:Q103" si="78">(1-P102)*100</f>
        <v>98.571428571428584</v>
      </c>
      <c r="R102" s="18">
        <f t="shared" ref="R102:R103" si="79">Q102*0.4</f>
        <v>39.428571428571438</v>
      </c>
      <c r="S102" s="14">
        <v>98.36</v>
      </c>
      <c r="T102" s="14">
        <v>9</v>
      </c>
      <c r="U102" s="17">
        <f t="shared" ref="U102:U103" si="80">T102/X102</f>
        <v>0.12857142857142856</v>
      </c>
      <c r="V102" s="18">
        <f t="shared" ref="V102:V103" si="81">(1-U102)*100</f>
        <v>87.142857142857139</v>
      </c>
      <c r="W102" s="18">
        <f t="shared" ref="W102:W103" si="82">V102*0.1</f>
        <v>8.7142857142857135</v>
      </c>
      <c r="X102" s="14">
        <v>70</v>
      </c>
      <c r="Y102" s="14">
        <v>86.5</v>
      </c>
      <c r="Z102" s="18">
        <f t="shared" ref="Z102:Z103" si="83">Y102*0.2</f>
        <v>17.3</v>
      </c>
      <c r="AA102" s="14">
        <v>80</v>
      </c>
      <c r="AB102" s="18">
        <f t="shared" ref="AB102:AB103" si="84">AA102*0.15</f>
        <v>12</v>
      </c>
      <c r="AC102" s="14">
        <v>79.5</v>
      </c>
      <c r="AD102" s="21">
        <f>AC102*0.15</f>
        <v>11.924999999999999</v>
      </c>
      <c r="AE102" s="19">
        <f t="shared" ref="AE102:AE103" si="85">R102+W102+Z102+AB102+AD102</f>
        <v>89.367857142857147</v>
      </c>
      <c r="AF102" s="19">
        <f t="shared" si="63"/>
        <v>44.683928571428574</v>
      </c>
      <c r="AG102" s="20">
        <v>89.8</v>
      </c>
      <c r="AH102" s="19">
        <f t="shared" si="38"/>
        <v>44.9</v>
      </c>
      <c r="AI102" s="19">
        <f t="shared" si="39"/>
        <v>89.583928571428572</v>
      </c>
      <c r="AJ102" s="15" t="s">
        <v>75</v>
      </c>
    </row>
    <row r="103" spans="1:36" ht="25.5" customHeight="1">
      <c r="A103" s="32" t="s">
        <v>273</v>
      </c>
      <c r="B103" s="14" t="s">
        <v>274</v>
      </c>
      <c r="C103" s="14" t="s">
        <v>37</v>
      </c>
      <c r="D103" s="14">
        <v>2014050693</v>
      </c>
      <c r="E103" s="14" t="s">
        <v>90</v>
      </c>
      <c r="F103" s="14" t="s">
        <v>275</v>
      </c>
      <c r="G103" s="14" t="s">
        <v>40</v>
      </c>
      <c r="H103" s="14" t="s">
        <v>41</v>
      </c>
      <c r="I103" s="15" t="s">
        <v>56</v>
      </c>
      <c r="J103" s="14" t="s">
        <v>276</v>
      </c>
      <c r="K103" s="14" t="s">
        <v>277</v>
      </c>
      <c r="L103" s="14"/>
      <c r="M103" s="14"/>
      <c r="N103" s="14">
        <v>3.71</v>
      </c>
      <c r="O103" s="16">
        <v>4</v>
      </c>
      <c r="P103" s="17">
        <f t="shared" si="77"/>
        <v>0.15384615384615385</v>
      </c>
      <c r="Q103" s="18">
        <f t="shared" si="78"/>
        <v>84.615384615384613</v>
      </c>
      <c r="R103" s="18">
        <f t="shared" si="79"/>
        <v>33.846153846153847</v>
      </c>
      <c r="S103" s="14">
        <v>98.46</v>
      </c>
      <c r="T103" s="14">
        <v>2</v>
      </c>
      <c r="U103" s="17">
        <f t="shared" si="80"/>
        <v>7.6923076923076927E-2</v>
      </c>
      <c r="V103" s="18">
        <f t="shared" si="81"/>
        <v>92.307692307692307</v>
      </c>
      <c r="W103" s="18">
        <f t="shared" si="82"/>
        <v>9.2307692307692317</v>
      </c>
      <c r="X103" s="14">
        <v>26</v>
      </c>
      <c r="Y103" s="14">
        <v>92.16</v>
      </c>
      <c r="Z103" s="18">
        <f t="shared" si="83"/>
        <v>18.431999999999999</v>
      </c>
      <c r="AA103" s="14">
        <v>76</v>
      </c>
      <c r="AB103" s="18">
        <f t="shared" si="84"/>
        <v>11.4</v>
      </c>
      <c r="AC103" s="14">
        <v>91</v>
      </c>
      <c r="AD103" s="21">
        <f t="shared" ref="AD103" si="86">AC103*0.15</f>
        <v>13.65</v>
      </c>
      <c r="AE103" s="19">
        <f t="shared" si="85"/>
        <v>86.558923076923094</v>
      </c>
      <c r="AF103" s="19">
        <f t="shared" si="63"/>
        <v>43.279461538461547</v>
      </c>
      <c r="AG103" s="20">
        <v>88.4</v>
      </c>
      <c r="AH103" s="19">
        <f t="shared" si="38"/>
        <v>44.2</v>
      </c>
      <c r="AI103" s="19">
        <f t="shared" si="39"/>
        <v>87.47946153846155</v>
      </c>
      <c r="AJ103" s="15" t="s">
        <v>59</v>
      </c>
    </row>
    <row r="104" spans="1:36" ht="25.5" customHeight="1">
      <c r="A104" s="32" t="s">
        <v>273</v>
      </c>
      <c r="B104" s="14" t="s">
        <v>278</v>
      </c>
      <c r="C104" s="23" t="s">
        <v>246</v>
      </c>
      <c r="D104" s="14">
        <v>2014052876</v>
      </c>
      <c r="E104" s="14" t="s">
        <v>90</v>
      </c>
      <c r="F104" s="14" t="s">
        <v>275</v>
      </c>
      <c r="G104" s="14" t="s">
        <v>40</v>
      </c>
      <c r="H104" s="14" t="s">
        <v>41</v>
      </c>
      <c r="I104" s="15" t="s">
        <v>56</v>
      </c>
      <c r="J104" s="14" t="s">
        <v>92</v>
      </c>
      <c r="K104" s="14" t="s">
        <v>135</v>
      </c>
      <c r="L104" s="23" t="s">
        <v>273</v>
      </c>
      <c r="M104" s="23"/>
      <c r="N104" s="14">
        <v>3.28</v>
      </c>
      <c r="O104" s="16">
        <v>8</v>
      </c>
      <c r="P104" s="17">
        <v>0.30769230769230771</v>
      </c>
      <c r="Q104" s="18">
        <v>69.230769230769226</v>
      </c>
      <c r="R104" s="18">
        <v>27.692307692307693</v>
      </c>
      <c r="S104" s="14">
        <v>93.06</v>
      </c>
      <c r="T104" s="14">
        <v>6</v>
      </c>
      <c r="U104" s="17">
        <v>0.23076923076923078</v>
      </c>
      <c r="V104" s="18">
        <v>76.92307692307692</v>
      </c>
      <c r="W104" s="18">
        <v>7.6923076923076925</v>
      </c>
      <c r="X104" s="14">
        <v>26</v>
      </c>
      <c r="Y104" s="14">
        <v>80.75</v>
      </c>
      <c r="Z104" s="18">
        <v>16.150000000000002</v>
      </c>
      <c r="AA104" s="14">
        <v>77</v>
      </c>
      <c r="AB104" s="18">
        <v>11.549999999999999</v>
      </c>
      <c r="AC104" s="14">
        <v>69</v>
      </c>
      <c r="AD104" s="21">
        <v>10.35</v>
      </c>
      <c r="AE104" s="19">
        <v>73.434615384615384</v>
      </c>
      <c r="AF104" s="19">
        <f t="shared" si="63"/>
        <v>36.717307692307692</v>
      </c>
      <c r="AG104" s="20">
        <v>85.8</v>
      </c>
      <c r="AH104" s="19">
        <f t="shared" si="38"/>
        <v>42.9</v>
      </c>
      <c r="AI104" s="19">
        <f t="shared" si="39"/>
        <v>79.617307692307691</v>
      </c>
      <c r="AJ104" s="15" t="s">
        <v>75</v>
      </c>
    </row>
    <row r="105" spans="1:36" ht="25.5" customHeight="1">
      <c r="A105" s="32" t="s">
        <v>279</v>
      </c>
      <c r="B105" s="14" t="s">
        <v>280</v>
      </c>
      <c r="C105" s="14" t="s">
        <v>357</v>
      </c>
      <c r="D105" s="14">
        <v>2014050304</v>
      </c>
      <c r="E105" s="14" t="s">
        <v>38</v>
      </c>
      <c r="F105" s="14" t="s">
        <v>212</v>
      </c>
      <c r="G105" s="14" t="s">
        <v>40</v>
      </c>
      <c r="H105" s="14" t="s">
        <v>41</v>
      </c>
      <c r="I105" s="15" t="s">
        <v>42</v>
      </c>
      <c r="J105" s="14" t="s">
        <v>260</v>
      </c>
      <c r="K105" s="14" t="s">
        <v>281</v>
      </c>
      <c r="L105" s="14"/>
      <c r="M105" s="14"/>
      <c r="N105" s="14">
        <v>4.0999999999999996</v>
      </c>
      <c r="O105" s="16">
        <v>1</v>
      </c>
      <c r="P105" s="17">
        <f t="shared" ref="P105" si="87">O105/X105</f>
        <v>0.02</v>
      </c>
      <c r="Q105" s="18">
        <f t="shared" ref="Q105" si="88">(1-P105)*100</f>
        <v>98</v>
      </c>
      <c r="R105" s="18">
        <f t="shared" ref="R105" si="89">Q105*0.4</f>
        <v>39.200000000000003</v>
      </c>
      <c r="S105" s="14">
        <v>105.13</v>
      </c>
      <c r="T105" s="14">
        <v>1</v>
      </c>
      <c r="U105" s="17">
        <f t="shared" ref="U105" si="90">T105/X105</f>
        <v>0.02</v>
      </c>
      <c r="V105" s="18">
        <f t="shared" ref="V105" si="91">(1-U105)*100</f>
        <v>98</v>
      </c>
      <c r="W105" s="18">
        <f t="shared" ref="W105" si="92">V105*0.1</f>
        <v>9.8000000000000007</v>
      </c>
      <c r="X105" s="14">
        <v>50</v>
      </c>
      <c r="Y105" s="14">
        <v>91.5</v>
      </c>
      <c r="Z105" s="18">
        <f t="shared" ref="Z105" si="93">Y105*0.2</f>
        <v>18.3</v>
      </c>
      <c r="AA105" s="14">
        <v>82</v>
      </c>
      <c r="AB105" s="18">
        <f t="shared" ref="AB105:AB109" si="94">AA105*0.15</f>
        <v>12.299999999999999</v>
      </c>
      <c r="AC105" s="14">
        <v>79</v>
      </c>
      <c r="AD105" s="21">
        <f t="shared" ref="AD105:AD109" si="95">AC105*0.15</f>
        <v>11.85</v>
      </c>
      <c r="AE105" s="19">
        <f t="shared" ref="AE105:AE109" si="96">R105+W105+Z105+AB105+AD105</f>
        <v>91.449999999999989</v>
      </c>
      <c r="AF105" s="19">
        <f t="shared" si="63"/>
        <v>45.724999999999994</v>
      </c>
      <c r="AG105" s="20">
        <v>88.8</v>
      </c>
      <c r="AH105" s="19">
        <f t="shared" si="38"/>
        <v>44.4</v>
      </c>
      <c r="AI105" s="19">
        <f t="shared" si="39"/>
        <v>90.125</v>
      </c>
      <c r="AJ105" s="15" t="s">
        <v>205</v>
      </c>
    </row>
    <row r="106" spans="1:36" ht="25.5" customHeight="1">
      <c r="A106" s="32" t="s">
        <v>279</v>
      </c>
      <c r="B106" s="14" t="s">
        <v>259</v>
      </c>
      <c r="C106" s="14" t="s">
        <v>340</v>
      </c>
      <c r="D106" s="14">
        <v>2014055784</v>
      </c>
      <c r="E106" s="14" t="s">
        <v>90</v>
      </c>
      <c r="F106" s="14" t="s">
        <v>74</v>
      </c>
      <c r="G106" s="14" t="s">
        <v>40</v>
      </c>
      <c r="H106" s="14" t="s">
        <v>170</v>
      </c>
      <c r="I106" s="15" t="s">
        <v>360</v>
      </c>
      <c r="J106" s="14" t="s">
        <v>255</v>
      </c>
      <c r="K106" s="14" t="s">
        <v>260</v>
      </c>
      <c r="L106" s="14"/>
      <c r="M106" s="14"/>
      <c r="N106" s="14">
        <v>3.61</v>
      </c>
      <c r="O106" s="16">
        <v>7</v>
      </c>
      <c r="P106" s="17">
        <v>9.45945945945946E-2</v>
      </c>
      <c r="Q106" s="18">
        <v>90.540540540540533</v>
      </c>
      <c r="R106" s="18">
        <v>36.216216216216218</v>
      </c>
      <c r="S106" s="14">
        <v>94</v>
      </c>
      <c r="T106" s="14">
        <v>11</v>
      </c>
      <c r="U106" s="17">
        <v>0.14864864864864866</v>
      </c>
      <c r="V106" s="18">
        <v>85.13513513513513</v>
      </c>
      <c r="W106" s="18">
        <v>8.513513513513514</v>
      </c>
      <c r="X106" s="14">
        <v>74</v>
      </c>
      <c r="Y106" s="14">
        <v>83.8</v>
      </c>
      <c r="Z106" s="18">
        <v>16.760000000000002</v>
      </c>
      <c r="AA106" s="14">
        <v>74</v>
      </c>
      <c r="AB106" s="18">
        <v>11.1</v>
      </c>
      <c r="AC106" s="14">
        <v>90</v>
      </c>
      <c r="AD106" s="21">
        <v>13.5</v>
      </c>
      <c r="AE106" s="19">
        <v>86.089729729729726</v>
      </c>
      <c r="AF106" s="19">
        <f>AE106*0.5</f>
        <v>43.044864864864863</v>
      </c>
      <c r="AG106" s="20">
        <v>89.4</v>
      </c>
      <c r="AH106" s="19">
        <f>AG106*0.5</f>
        <v>44.7</v>
      </c>
      <c r="AI106" s="19">
        <f>AF106+AH106</f>
        <v>87.744864864864866</v>
      </c>
      <c r="AJ106" s="15" t="s">
        <v>75</v>
      </c>
    </row>
    <row r="107" spans="1:36" ht="25.5" customHeight="1">
      <c r="A107" s="32" t="s">
        <v>282</v>
      </c>
      <c r="B107" s="14" t="s">
        <v>283</v>
      </c>
      <c r="C107" s="23" t="s">
        <v>246</v>
      </c>
      <c r="D107" s="14">
        <v>2014050632</v>
      </c>
      <c r="E107" s="14" t="s">
        <v>90</v>
      </c>
      <c r="F107" s="14" t="s">
        <v>188</v>
      </c>
      <c r="G107" s="14" t="s">
        <v>40</v>
      </c>
      <c r="H107" s="14" t="s">
        <v>41</v>
      </c>
      <c r="I107" s="15" t="s">
        <v>358</v>
      </c>
      <c r="J107" s="14" t="s">
        <v>285</v>
      </c>
      <c r="K107" s="14" t="s">
        <v>256</v>
      </c>
      <c r="L107" s="23" t="s">
        <v>282</v>
      </c>
      <c r="M107" s="23"/>
      <c r="N107" s="14">
        <v>4.05</v>
      </c>
      <c r="O107" s="16">
        <v>6</v>
      </c>
      <c r="P107" s="17">
        <f>O107/X107</f>
        <v>0.10344827586206896</v>
      </c>
      <c r="Q107" s="18">
        <f>(1-P107)*100</f>
        <v>89.65517241379311</v>
      </c>
      <c r="R107" s="18">
        <f>Q107*0.4</f>
        <v>35.862068965517246</v>
      </c>
      <c r="S107" s="14">
        <v>98.37</v>
      </c>
      <c r="T107" s="14">
        <v>1</v>
      </c>
      <c r="U107" s="17">
        <f>T107/X107</f>
        <v>1.7241379310344827E-2</v>
      </c>
      <c r="V107" s="18">
        <f>(1-U107)*100</f>
        <v>98.275862068965509</v>
      </c>
      <c r="W107" s="18">
        <f>V107*0.1</f>
        <v>9.8275862068965516</v>
      </c>
      <c r="X107" s="14">
        <v>58</v>
      </c>
      <c r="Y107" s="14">
        <v>90</v>
      </c>
      <c r="Z107" s="18">
        <f>Y107*0.2</f>
        <v>18</v>
      </c>
      <c r="AA107" s="14">
        <v>86</v>
      </c>
      <c r="AB107" s="18">
        <f>AA107*0.15</f>
        <v>12.9</v>
      </c>
      <c r="AC107" s="14">
        <v>91</v>
      </c>
      <c r="AD107" s="21">
        <f>AC107*0.15</f>
        <v>13.65</v>
      </c>
      <c r="AE107" s="19">
        <f>R107+W107+Z107+AB107+AD107</f>
        <v>90.239655172413805</v>
      </c>
      <c r="AF107" s="19">
        <f>AE107*0.5</f>
        <v>45.119827586206902</v>
      </c>
      <c r="AG107" s="20">
        <v>91</v>
      </c>
      <c r="AH107" s="19">
        <f>AG107*0.5</f>
        <v>45.5</v>
      </c>
      <c r="AI107" s="19">
        <f>AF107+AH107</f>
        <v>90.619827586206895</v>
      </c>
      <c r="AJ107" s="15" t="s">
        <v>286</v>
      </c>
    </row>
    <row r="108" spans="1:36" ht="25.5" customHeight="1">
      <c r="A108" s="32" t="s">
        <v>282</v>
      </c>
      <c r="B108" s="29" t="s">
        <v>287</v>
      </c>
      <c r="C108" s="29" t="s">
        <v>37</v>
      </c>
      <c r="D108" s="35">
        <v>2014050844</v>
      </c>
      <c r="E108" s="30" t="s">
        <v>114</v>
      </c>
      <c r="F108" s="30" t="s">
        <v>254</v>
      </c>
      <c r="G108" s="30" t="s">
        <v>40</v>
      </c>
      <c r="H108" s="30" t="s">
        <v>41</v>
      </c>
      <c r="I108" s="30" t="s">
        <v>42</v>
      </c>
      <c r="J108" s="30" t="s">
        <v>288</v>
      </c>
      <c r="K108" s="30" t="s">
        <v>45</v>
      </c>
      <c r="L108" s="30"/>
      <c r="M108" s="30"/>
      <c r="N108" s="20">
        <v>3.62</v>
      </c>
      <c r="O108" s="31">
        <v>40</v>
      </c>
      <c r="P108" s="17">
        <f>O108/X108</f>
        <v>0.16736401673640167</v>
      </c>
      <c r="Q108" s="18">
        <f>(1-P108)*100</f>
        <v>83.26359832635984</v>
      </c>
      <c r="R108" s="18">
        <f>Q108*0.4</f>
        <v>33.30543933054394</v>
      </c>
      <c r="S108" s="20">
        <v>97.98</v>
      </c>
      <c r="T108" s="20">
        <v>19</v>
      </c>
      <c r="U108" s="17">
        <f>T108/X108</f>
        <v>7.9497907949790794E-2</v>
      </c>
      <c r="V108" s="18">
        <f>(1-U108)*100</f>
        <v>92.05020920502092</v>
      </c>
      <c r="W108" s="18">
        <f>V108*0.1</f>
        <v>9.2050209205020916</v>
      </c>
      <c r="X108" s="20">
        <v>239</v>
      </c>
      <c r="Y108" s="20">
        <v>89</v>
      </c>
      <c r="Z108" s="18">
        <f>Y108*0.2</f>
        <v>17.8</v>
      </c>
      <c r="AA108" s="14">
        <v>84</v>
      </c>
      <c r="AB108" s="18">
        <f>AA108*0.15</f>
        <v>12.6</v>
      </c>
      <c r="AC108" s="14">
        <v>82.5</v>
      </c>
      <c r="AD108" s="21">
        <f>AC108*0.15</f>
        <v>12.375</v>
      </c>
      <c r="AE108" s="19">
        <f>R108+W108+Z108+AB108+AD108</f>
        <v>85.285460251046032</v>
      </c>
      <c r="AF108" s="19">
        <f>AE108*0.5</f>
        <v>42.642730125523016</v>
      </c>
      <c r="AG108" s="20">
        <v>90</v>
      </c>
      <c r="AH108" s="19">
        <f>AG108*0.5</f>
        <v>45</v>
      </c>
      <c r="AI108" s="19">
        <f>AF108+AH108</f>
        <v>87.642730125523016</v>
      </c>
      <c r="AJ108" s="30" t="s">
        <v>289</v>
      </c>
    </row>
    <row r="109" spans="1:36" ht="25.5" customHeight="1">
      <c r="A109" s="32" t="s">
        <v>290</v>
      </c>
      <c r="B109" s="14" t="s">
        <v>291</v>
      </c>
      <c r="C109" s="14" t="s">
        <v>37</v>
      </c>
      <c r="D109" s="14">
        <v>2014051615</v>
      </c>
      <c r="E109" s="14" t="s">
        <v>292</v>
      </c>
      <c r="F109" s="14" t="s">
        <v>293</v>
      </c>
      <c r="G109" s="14" t="s">
        <v>40</v>
      </c>
      <c r="H109" s="14" t="s">
        <v>41</v>
      </c>
      <c r="I109" s="15" t="s">
        <v>42</v>
      </c>
      <c r="J109" s="14" t="s">
        <v>281</v>
      </c>
      <c r="K109" s="14" t="s">
        <v>81</v>
      </c>
      <c r="L109" s="14"/>
      <c r="M109" s="14"/>
      <c r="N109" s="14">
        <v>4.04</v>
      </c>
      <c r="O109" s="16">
        <v>1</v>
      </c>
      <c r="P109" s="17">
        <f t="shared" ref="P109" si="97">O109/X109</f>
        <v>3.8461538461538464E-2</v>
      </c>
      <c r="Q109" s="18">
        <f t="shared" ref="Q109" si="98">(1-P109)*100</f>
        <v>96.15384615384616</v>
      </c>
      <c r="R109" s="18">
        <f t="shared" ref="R109" si="99">Q109*0.4</f>
        <v>38.461538461538467</v>
      </c>
      <c r="S109" s="14">
        <v>98.83</v>
      </c>
      <c r="T109" s="14">
        <v>1</v>
      </c>
      <c r="U109" s="17">
        <f t="shared" ref="U109" si="100">T109/X109</f>
        <v>3.8461538461538464E-2</v>
      </c>
      <c r="V109" s="18">
        <f t="shared" ref="V109" si="101">(1-U109)*100</f>
        <v>96.15384615384616</v>
      </c>
      <c r="W109" s="18">
        <f t="shared" ref="W109" si="102">V109*0.1</f>
        <v>9.6153846153846168</v>
      </c>
      <c r="X109" s="14">
        <v>26</v>
      </c>
      <c r="Y109" s="14">
        <v>85</v>
      </c>
      <c r="Z109" s="18">
        <f t="shared" ref="Z109" si="103">Y109*0.2</f>
        <v>17</v>
      </c>
      <c r="AA109" s="14">
        <v>81</v>
      </c>
      <c r="AB109" s="18">
        <f t="shared" si="94"/>
        <v>12.15</v>
      </c>
      <c r="AC109" s="14">
        <v>83</v>
      </c>
      <c r="AD109" s="21">
        <f t="shared" si="95"/>
        <v>12.45</v>
      </c>
      <c r="AE109" s="19">
        <f t="shared" si="96"/>
        <v>89.676923076923089</v>
      </c>
      <c r="AF109" s="19">
        <f t="shared" si="63"/>
        <v>44.838461538461544</v>
      </c>
      <c r="AG109" s="20">
        <v>89</v>
      </c>
      <c r="AH109" s="19">
        <f t="shared" si="38"/>
        <v>44.5</v>
      </c>
      <c r="AI109" s="19">
        <f t="shared" si="39"/>
        <v>89.338461538461544</v>
      </c>
      <c r="AJ109" s="15" t="s">
        <v>75</v>
      </c>
    </row>
    <row r="110" spans="1:36" ht="25.5" customHeight="1">
      <c r="A110" s="13" t="s">
        <v>294</v>
      </c>
      <c r="B110" s="29" t="s">
        <v>295</v>
      </c>
      <c r="C110" s="61" t="s">
        <v>246</v>
      </c>
      <c r="D110" s="35">
        <v>2014050884</v>
      </c>
      <c r="E110" s="30" t="s">
        <v>114</v>
      </c>
      <c r="F110" s="30" t="s">
        <v>54</v>
      </c>
      <c r="G110" s="30" t="s">
        <v>40</v>
      </c>
      <c r="H110" s="30" t="s">
        <v>41</v>
      </c>
      <c r="I110" s="30" t="s">
        <v>42</v>
      </c>
      <c r="J110" s="37" t="s">
        <v>57</v>
      </c>
      <c r="K110" s="30" t="s">
        <v>198</v>
      </c>
      <c r="L110" s="36" t="s">
        <v>294</v>
      </c>
      <c r="M110" s="36"/>
      <c r="N110" s="20">
        <v>3.5</v>
      </c>
      <c r="O110" s="31">
        <v>12</v>
      </c>
      <c r="P110" s="17">
        <f>O110/X110</f>
        <v>8.6956521739130432E-2</v>
      </c>
      <c r="Q110" s="18">
        <f>(1-P110)*100</f>
        <v>91.304347826086968</v>
      </c>
      <c r="R110" s="18">
        <f>Q110*0.4</f>
        <v>36.521739130434788</v>
      </c>
      <c r="S110" s="38">
        <v>91.98</v>
      </c>
      <c r="T110" s="38">
        <v>30</v>
      </c>
      <c r="U110" s="17">
        <f>T110/X110</f>
        <v>0.21739130434782608</v>
      </c>
      <c r="V110" s="18">
        <f>(1-U110)*100</f>
        <v>78.260869565217391</v>
      </c>
      <c r="W110" s="18">
        <f>V110*0.1</f>
        <v>7.8260869565217392</v>
      </c>
      <c r="X110" s="38">
        <v>138</v>
      </c>
      <c r="Y110" s="20">
        <v>87.5</v>
      </c>
      <c r="Z110" s="18">
        <f>Y110*0.2</f>
        <v>17.5</v>
      </c>
      <c r="AA110" s="14">
        <v>73</v>
      </c>
      <c r="AB110" s="18">
        <f>AA110*0.15</f>
        <v>10.95</v>
      </c>
      <c r="AC110" s="14">
        <v>90</v>
      </c>
      <c r="AD110" s="21">
        <f>AC110*0.15</f>
        <v>13.5</v>
      </c>
      <c r="AE110" s="19">
        <f>R110+W110+Z110+AB110+AD110</f>
        <v>86.297826086956533</v>
      </c>
      <c r="AF110" s="19">
        <f>AE110*0.5</f>
        <v>43.148913043478267</v>
      </c>
      <c r="AG110" s="20">
        <v>89.2</v>
      </c>
      <c r="AH110" s="19">
        <f>AG110*0.5</f>
        <v>44.6</v>
      </c>
      <c r="AI110" s="19">
        <f>AF110+AH110</f>
        <v>87.748913043478268</v>
      </c>
      <c r="AJ110" s="15" t="s">
        <v>75</v>
      </c>
    </row>
    <row r="111" spans="1:36" ht="25.5" customHeight="1">
      <c r="A111" s="13" t="s">
        <v>294</v>
      </c>
      <c r="B111" s="14" t="s">
        <v>296</v>
      </c>
      <c r="C111" s="14" t="s">
        <v>37</v>
      </c>
      <c r="D111" s="14">
        <v>2014050383</v>
      </c>
      <c r="E111" s="14" t="s">
        <v>143</v>
      </c>
      <c r="F111" s="14" t="s">
        <v>144</v>
      </c>
      <c r="G111" s="14" t="s">
        <v>55</v>
      </c>
      <c r="H111" s="14" t="s">
        <v>41</v>
      </c>
      <c r="I111" s="15" t="s">
        <v>42</v>
      </c>
      <c r="J111" s="14" t="s">
        <v>72</v>
      </c>
      <c r="K111" s="14" t="s">
        <v>281</v>
      </c>
      <c r="L111" s="14"/>
      <c r="M111" s="14"/>
      <c r="N111" s="14">
        <v>4.01</v>
      </c>
      <c r="O111" s="16">
        <v>16</v>
      </c>
      <c r="P111" s="17">
        <v>0.128</v>
      </c>
      <c r="Q111" s="18">
        <v>87.2</v>
      </c>
      <c r="R111" s="18">
        <v>34.880000000000003</v>
      </c>
      <c r="S111" s="14">
        <v>104.87</v>
      </c>
      <c r="T111" s="14">
        <v>3</v>
      </c>
      <c r="U111" s="17">
        <v>2.4E-2</v>
      </c>
      <c r="V111" s="18">
        <v>97.6</v>
      </c>
      <c r="W111" s="18">
        <v>9.76</v>
      </c>
      <c r="X111" s="14">
        <v>125</v>
      </c>
      <c r="Y111" s="14">
        <v>92</v>
      </c>
      <c r="Z111" s="18">
        <v>18.400000000000002</v>
      </c>
      <c r="AA111" s="14">
        <v>76</v>
      </c>
      <c r="AB111" s="18">
        <v>11.4</v>
      </c>
      <c r="AC111" s="14">
        <v>79</v>
      </c>
      <c r="AD111" s="21">
        <v>11.85</v>
      </c>
      <c r="AE111" s="19">
        <v>86.29</v>
      </c>
      <c r="AF111" s="19">
        <f>AE111*0.5</f>
        <v>43.145000000000003</v>
      </c>
      <c r="AG111" s="20">
        <v>88.8</v>
      </c>
      <c r="AH111" s="19">
        <f>AG111*0.5</f>
        <v>44.4</v>
      </c>
      <c r="AI111" s="19">
        <f>AF111+AH111</f>
        <v>87.545000000000002</v>
      </c>
      <c r="AJ111" s="15" t="s">
        <v>59</v>
      </c>
    </row>
    <row r="112" spans="1:36" ht="25.5" customHeight="1">
      <c r="A112" s="13" t="s">
        <v>294</v>
      </c>
      <c r="B112" s="14" t="s">
        <v>297</v>
      </c>
      <c r="C112" s="14" t="s">
        <v>37</v>
      </c>
      <c r="D112" s="14">
        <v>2014053903</v>
      </c>
      <c r="E112" s="14" t="s">
        <v>90</v>
      </c>
      <c r="F112" s="14" t="s">
        <v>74</v>
      </c>
      <c r="G112" s="14" t="s">
        <v>40</v>
      </c>
      <c r="H112" s="14" t="s">
        <v>41</v>
      </c>
      <c r="I112" s="15" t="s">
        <v>42</v>
      </c>
      <c r="J112" s="14" t="s">
        <v>72</v>
      </c>
      <c r="K112" s="14" t="s">
        <v>96</v>
      </c>
      <c r="L112" s="14"/>
      <c r="M112" s="14"/>
      <c r="N112" s="14">
        <v>3.48</v>
      </c>
      <c r="O112" s="16">
        <v>11</v>
      </c>
      <c r="P112" s="17">
        <v>0.14864864864864866</v>
      </c>
      <c r="Q112" s="18">
        <v>85.13513513513513</v>
      </c>
      <c r="R112" s="18">
        <v>34.054054054054056</v>
      </c>
      <c r="S112" s="14">
        <v>96.15</v>
      </c>
      <c r="T112" s="14">
        <v>7</v>
      </c>
      <c r="U112" s="17">
        <v>9.45945945945946E-2</v>
      </c>
      <c r="V112" s="18">
        <v>90.540540540540533</v>
      </c>
      <c r="W112" s="18">
        <v>9.0540540540540544</v>
      </c>
      <c r="X112" s="14">
        <v>74</v>
      </c>
      <c r="Y112" s="14">
        <v>88.25</v>
      </c>
      <c r="Z112" s="18">
        <v>17.650000000000002</v>
      </c>
      <c r="AA112" s="14">
        <v>78</v>
      </c>
      <c r="AB112" s="18">
        <v>11.7</v>
      </c>
      <c r="AC112" s="14">
        <v>90</v>
      </c>
      <c r="AD112" s="21">
        <v>13.5</v>
      </c>
      <c r="AE112" s="19">
        <v>85.958108108108121</v>
      </c>
      <c r="AF112" s="19">
        <f>AE112*0.5</f>
        <v>42.97905405405406</v>
      </c>
      <c r="AG112" s="20">
        <v>88.6</v>
      </c>
      <c r="AH112" s="19">
        <f>AG112*0.5</f>
        <v>44.3</v>
      </c>
      <c r="AI112" s="19">
        <f>AF112+AH112</f>
        <v>87.279054054054058</v>
      </c>
      <c r="AJ112" s="15" t="s">
        <v>59</v>
      </c>
    </row>
    <row r="113" spans="1:36" ht="25.5" customHeight="1">
      <c r="A113" s="39" t="s">
        <v>299</v>
      </c>
      <c r="B113" s="28" t="s">
        <v>300</v>
      </c>
      <c r="C113" s="28" t="s">
        <v>204</v>
      </c>
      <c r="D113" s="28">
        <v>2014050689</v>
      </c>
      <c r="E113" s="14" t="s">
        <v>90</v>
      </c>
      <c r="F113" s="14" t="s">
        <v>275</v>
      </c>
      <c r="G113" s="14" t="s">
        <v>40</v>
      </c>
      <c r="H113" s="14" t="s">
        <v>41</v>
      </c>
      <c r="I113" s="15" t="s">
        <v>42</v>
      </c>
      <c r="J113" s="33" t="s">
        <v>301</v>
      </c>
      <c r="K113" s="14" t="s">
        <v>302</v>
      </c>
      <c r="L113" s="14"/>
      <c r="M113" s="14"/>
      <c r="N113" s="28">
        <v>2.97</v>
      </c>
      <c r="O113" s="28">
        <v>12</v>
      </c>
      <c r="P113" s="17">
        <f t="shared" ref="P113" si="104">O113/X113</f>
        <v>0.46153846153846156</v>
      </c>
      <c r="Q113" s="18">
        <f t="shared" ref="Q113" si="105">(1-P113)*100</f>
        <v>53.846153846153847</v>
      </c>
      <c r="R113" s="18">
        <f t="shared" ref="R113" si="106">Q113*0.4</f>
        <v>21.53846153846154</v>
      </c>
      <c r="S113" s="28">
        <v>87.24</v>
      </c>
      <c r="T113" s="28">
        <v>13</v>
      </c>
      <c r="U113" s="17">
        <f t="shared" ref="U113" si="107">T113/X113</f>
        <v>0.5</v>
      </c>
      <c r="V113" s="18">
        <f t="shared" ref="V113" si="108">(1-U113)*100</f>
        <v>50</v>
      </c>
      <c r="W113" s="18">
        <f t="shared" ref="W113" si="109">V113*0.1</f>
        <v>5</v>
      </c>
      <c r="X113" s="28">
        <v>26</v>
      </c>
      <c r="Y113" s="14">
        <v>83</v>
      </c>
      <c r="Z113" s="18">
        <f t="shared" ref="Z113" si="110">Y113*0.2</f>
        <v>16.600000000000001</v>
      </c>
      <c r="AA113" s="14">
        <v>84</v>
      </c>
      <c r="AB113" s="18">
        <f t="shared" ref="AB113" si="111">AA113*0.15</f>
        <v>12.6</v>
      </c>
      <c r="AC113" s="14">
        <v>88</v>
      </c>
      <c r="AD113" s="21">
        <f t="shared" ref="AD113" si="112">AC113*0.15</f>
        <v>13.2</v>
      </c>
      <c r="AE113" s="19">
        <f t="shared" ref="AE113" si="113">R113+W113+Z113+AB113+AD113</f>
        <v>68.938461538461539</v>
      </c>
      <c r="AF113" s="19">
        <f t="shared" si="63"/>
        <v>34.469230769230769</v>
      </c>
      <c r="AG113" s="20">
        <v>86.4</v>
      </c>
      <c r="AH113" s="19">
        <f t="shared" si="38"/>
        <v>43.2</v>
      </c>
      <c r="AI113" s="19">
        <f t="shared" si="39"/>
        <v>77.669230769230779</v>
      </c>
      <c r="AJ113" s="15" t="s">
        <v>303</v>
      </c>
    </row>
    <row r="114" spans="1:36" ht="25.5" customHeight="1">
      <c r="A114" s="39" t="s">
        <v>299</v>
      </c>
      <c r="B114" s="14" t="s">
        <v>217</v>
      </c>
      <c r="C114" s="23" t="s">
        <v>218</v>
      </c>
      <c r="D114" s="14">
        <v>2014053063</v>
      </c>
      <c r="E114" s="14" t="s">
        <v>164</v>
      </c>
      <c r="F114" s="14" t="s">
        <v>219</v>
      </c>
      <c r="G114" s="14" t="s">
        <v>151</v>
      </c>
      <c r="H114" s="14" t="s">
        <v>41</v>
      </c>
      <c r="I114" s="15" t="s">
        <v>42</v>
      </c>
      <c r="J114" s="14" t="s">
        <v>125</v>
      </c>
      <c r="K114" s="14" t="s">
        <v>112</v>
      </c>
      <c r="L114" s="23" t="s">
        <v>342</v>
      </c>
      <c r="M114" s="23"/>
      <c r="N114" s="14">
        <v>3.67</v>
      </c>
      <c r="O114" s="16">
        <v>10</v>
      </c>
      <c r="P114" s="17">
        <v>0.14925373134328357</v>
      </c>
      <c r="Q114" s="18">
        <v>85.074626865671647</v>
      </c>
      <c r="R114" s="18">
        <v>34.029850746268657</v>
      </c>
      <c r="S114" s="14">
        <v>105.64</v>
      </c>
      <c r="T114" s="14">
        <v>7</v>
      </c>
      <c r="U114" s="17">
        <v>0.1044776119402985</v>
      </c>
      <c r="V114" s="18">
        <v>89.552238805970148</v>
      </c>
      <c r="W114" s="18">
        <v>8.9552238805970159</v>
      </c>
      <c r="X114" s="14">
        <v>67</v>
      </c>
      <c r="Y114" s="14">
        <v>85.5</v>
      </c>
      <c r="Z114" s="18">
        <v>17.100000000000001</v>
      </c>
      <c r="AA114" s="14">
        <v>75</v>
      </c>
      <c r="AB114" s="18">
        <v>11.25</v>
      </c>
      <c r="AC114" s="14">
        <v>71</v>
      </c>
      <c r="AD114" s="21">
        <v>10.65</v>
      </c>
      <c r="AE114" s="19">
        <v>81.985074626865682</v>
      </c>
      <c r="AF114" s="19">
        <f>AE114*0.5</f>
        <v>40.992537313432841</v>
      </c>
      <c r="AG114" s="20">
        <v>87.8</v>
      </c>
      <c r="AH114" s="19">
        <f>AG114*0.5</f>
        <v>43.9</v>
      </c>
      <c r="AI114" s="19">
        <f>AF114+AH114</f>
        <v>84.89253731343284</v>
      </c>
      <c r="AJ114" s="15" t="s">
        <v>45</v>
      </c>
    </row>
    <row r="115" spans="1:36" ht="25.5" customHeight="1">
      <c r="A115" s="3" t="s">
        <v>264</v>
      </c>
      <c r="B115" s="28" t="s">
        <v>304</v>
      </c>
      <c r="C115" s="28" t="s">
        <v>37</v>
      </c>
      <c r="D115" s="28">
        <v>2014054000</v>
      </c>
      <c r="E115" s="14" t="s">
        <v>164</v>
      </c>
      <c r="F115" s="14" t="s">
        <v>165</v>
      </c>
      <c r="G115" s="14" t="s">
        <v>151</v>
      </c>
      <c r="H115" s="14" t="s">
        <v>41</v>
      </c>
      <c r="I115" s="15" t="s">
        <v>359</v>
      </c>
      <c r="J115" s="14" t="s">
        <v>264</v>
      </c>
      <c r="K115" s="14" t="s">
        <v>131</v>
      </c>
      <c r="L115" s="14"/>
      <c r="M115" s="14"/>
      <c r="N115" s="14">
        <v>3.73</v>
      </c>
      <c r="O115" s="16">
        <v>10</v>
      </c>
      <c r="P115" s="17">
        <v>0.18867924528301888</v>
      </c>
      <c r="Q115" s="18">
        <v>81.132075471698116</v>
      </c>
      <c r="R115" s="18">
        <v>32.452830188679251</v>
      </c>
      <c r="S115" s="28">
        <v>99.08</v>
      </c>
      <c r="T115" s="28">
        <v>24</v>
      </c>
      <c r="U115" s="17">
        <v>0.45283018867924529</v>
      </c>
      <c r="V115" s="18">
        <v>54.716981132075468</v>
      </c>
      <c r="W115" s="18">
        <v>5.4716981132075473</v>
      </c>
      <c r="X115" s="28">
        <v>53</v>
      </c>
      <c r="Y115" s="14">
        <v>80.5</v>
      </c>
      <c r="Z115" s="18">
        <v>16.100000000000001</v>
      </c>
      <c r="AA115" s="14">
        <v>72</v>
      </c>
      <c r="AB115" s="18">
        <v>10.799999999999999</v>
      </c>
      <c r="AC115" s="14">
        <v>85.5</v>
      </c>
      <c r="AD115" s="21">
        <v>12.824999999999999</v>
      </c>
      <c r="AE115" s="19">
        <v>77.649528301886804</v>
      </c>
      <c r="AF115" s="19">
        <f t="shared" si="63"/>
        <v>38.824764150943402</v>
      </c>
      <c r="AG115" s="20">
        <v>87.4</v>
      </c>
      <c r="AH115" s="19">
        <f t="shared" si="38"/>
        <v>43.7</v>
      </c>
      <c r="AI115" s="19">
        <f t="shared" si="39"/>
        <v>82.524764150943412</v>
      </c>
      <c r="AJ115" s="40" t="s">
        <v>305</v>
      </c>
    </row>
    <row r="116" spans="1:36" ht="25.5" customHeight="1">
      <c r="A116" s="3" t="s">
        <v>264</v>
      </c>
      <c r="B116" s="14" t="s">
        <v>306</v>
      </c>
      <c r="C116" s="14" t="s">
        <v>37</v>
      </c>
      <c r="D116" s="14">
        <v>2014051386</v>
      </c>
      <c r="E116" s="14" t="s">
        <v>98</v>
      </c>
      <c r="F116" s="14" t="s">
        <v>99</v>
      </c>
      <c r="G116" s="14" t="s">
        <v>40</v>
      </c>
      <c r="H116" s="14" t="s">
        <v>41</v>
      </c>
      <c r="I116" s="15" t="s">
        <v>284</v>
      </c>
      <c r="J116" s="14" t="s">
        <v>264</v>
      </c>
      <c r="K116" s="14" t="s">
        <v>131</v>
      </c>
      <c r="L116" s="14"/>
      <c r="M116" s="14"/>
      <c r="N116" s="14">
        <v>3.45</v>
      </c>
      <c r="O116" s="16">
        <v>15</v>
      </c>
      <c r="P116" s="17">
        <v>0.42857142857142855</v>
      </c>
      <c r="Q116" s="18">
        <v>57.142857142857139</v>
      </c>
      <c r="R116" s="18">
        <v>22.857142857142858</v>
      </c>
      <c r="S116" s="14">
        <v>90.27</v>
      </c>
      <c r="T116" s="14">
        <v>14</v>
      </c>
      <c r="U116" s="17">
        <v>0.4</v>
      </c>
      <c r="V116" s="18">
        <v>60</v>
      </c>
      <c r="W116" s="18">
        <v>6</v>
      </c>
      <c r="X116" s="14">
        <v>35</v>
      </c>
      <c r="Y116" s="14">
        <v>79</v>
      </c>
      <c r="Z116" s="18">
        <v>15.8</v>
      </c>
      <c r="AA116" s="14">
        <v>82</v>
      </c>
      <c r="AB116" s="18">
        <v>12.299999999999999</v>
      </c>
      <c r="AC116" s="14">
        <v>86.5</v>
      </c>
      <c r="AD116" s="21">
        <v>12.975</v>
      </c>
      <c r="AE116" s="19">
        <v>69.93214285714285</v>
      </c>
      <c r="AF116" s="19">
        <f t="shared" si="63"/>
        <v>34.966071428571425</v>
      </c>
      <c r="AG116" s="20">
        <v>87.4</v>
      </c>
      <c r="AH116" s="19">
        <f t="shared" si="38"/>
        <v>43.7</v>
      </c>
      <c r="AI116" s="19">
        <f t="shared" si="39"/>
        <v>78.666071428571428</v>
      </c>
      <c r="AJ116" s="15" t="s">
        <v>171</v>
      </c>
    </row>
    <row r="117" spans="1:36" ht="25.5" customHeight="1">
      <c r="A117" s="3" t="s">
        <v>131</v>
      </c>
      <c r="B117" s="14" t="s">
        <v>307</v>
      </c>
      <c r="C117" s="14" t="s">
        <v>37</v>
      </c>
      <c r="D117" s="14">
        <v>2014053768</v>
      </c>
      <c r="E117" s="14" t="s">
        <v>143</v>
      </c>
      <c r="F117" s="14" t="s">
        <v>144</v>
      </c>
      <c r="G117" s="14" t="s">
        <v>55</v>
      </c>
      <c r="H117" s="14" t="s">
        <v>41</v>
      </c>
      <c r="I117" s="15" t="s">
        <v>284</v>
      </c>
      <c r="J117" s="14" t="s">
        <v>131</v>
      </c>
      <c r="K117" s="14" t="s">
        <v>260</v>
      </c>
      <c r="L117" s="14"/>
      <c r="M117" s="14"/>
      <c r="N117" s="14">
        <v>4.18</v>
      </c>
      <c r="O117" s="14">
        <v>2</v>
      </c>
      <c r="P117" s="17">
        <v>1.6E-2</v>
      </c>
      <c r="Q117" s="18">
        <v>98.4</v>
      </c>
      <c r="R117" s="18">
        <v>39.360000000000007</v>
      </c>
      <c r="S117" s="14">
        <v>101.77</v>
      </c>
      <c r="T117" s="14">
        <v>13</v>
      </c>
      <c r="U117" s="17">
        <v>0.104</v>
      </c>
      <c r="V117" s="18">
        <v>89.600000000000009</v>
      </c>
      <c r="W117" s="18">
        <v>8.9600000000000009</v>
      </c>
      <c r="X117" s="14">
        <v>125</v>
      </c>
      <c r="Y117" s="14">
        <v>95</v>
      </c>
      <c r="Z117" s="18">
        <v>19</v>
      </c>
      <c r="AA117" s="14">
        <v>77</v>
      </c>
      <c r="AB117" s="18">
        <v>11.549999999999999</v>
      </c>
      <c r="AC117" s="14">
        <v>89</v>
      </c>
      <c r="AD117" s="21">
        <v>13.35</v>
      </c>
      <c r="AE117" s="19">
        <v>92.22</v>
      </c>
      <c r="AF117" s="19">
        <f t="shared" ref="AF117:AF126" si="114">AE117*0.5</f>
        <v>46.11</v>
      </c>
      <c r="AG117" s="20">
        <v>88.6</v>
      </c>
      <c r="AH117" s="19">
        <f t="shared" ref="AH117:AH126" si="115">AG117*0.5</f>
        <v>44.3</v>
      </c>
      <c r="AI117" s="19">
        <f t="shared" ref="AI117:AI126" si="116">AF117+AH117</f>
        <v>90.41</v>
      </c>
      <c r="AJ117" s="15" t="s">
        <v>45</v>
      </c>
    </row>
    <row r="118" spans="1:36" ht="25.5" customHeight="1">
      <c r="A118" s="3" t="s">
        <v>131</v>
      </c>
      <c r="B118" s="14" t="s">
        <v>308</v>
      </c>
      <c r="C118" s="14" t="s">
        <v>37</v>
      </c>
      <c r="D118" s="14">
        <v>2014051297</v>
      </c>
      <c r="E118" s="14" t="s">
        <v>78</v>
      </c>
      <c r="F118" s="14" t="s">
        <v>79</v>
      </c>
      <c r="G118" s="14" t="s">
        <v>80</v>
      </c>
      <c r="H118" s="14" t="s">
        <v>41</v>
      </c>
      <c r="I118" s="15" t="s">
        <v>284</v>
      </c>
      <c r="J118" s="14" t="s">
        <v>131</v>
      </c>
      <c r="K118" s="14" t="s">
        <v>107</v>
      </c>
      <c r="L118" s="14"/>
      <c r="M118" s="14"/>
      <c r="N118" s="14">
        <v>4.21</v>
      </c>
      <c r="O118" s="14">
        <v>2</v>
      </c>
      <c r="P118" s="17">
        <v>3.3898305084745763E-2</v>
      </c>
      <c r="Q118" s="18">
        <v>96.610169491525426</v>
      </c>
      <c r="R118" s="18">
        <v>38.644067796610173</v>
      </c>
      <c r="S118" s="14">
        <v>111.7</v>
      </c>
      <c r="T118" s="14">
        <v>1</v>
      </c>
      <c r="U118" s="17">
        <v>1.6949152542372881E-2</v>
      </c>
      <c r="V118" s="18">
        <v>98.305084745762713</v>
      </c>
      <c r="W118" s="18">
        <v>9.8305084745762716</v>
      </c>
      <c r="X118" s="14">
        <v>59</v>
      </c>
      <c r="Y118" s="14">
        <v>90</v>
      </c>
      <c r="Z118" s="18">
        <v>18</v>
      </c>
      <c r="AA118" s="14">
        <v>82</v>
      </c>
      <c r="AB118" s="18">
        <v>12.299999999999999</v>
      </c>
      <c r="AC118" s="14">
        <v>78.5</v>
      </c>
      <c r="AD118" s="21">
        <v>11.775</v>
      </c>
      <c r="AE118" s="19">
        <v>90.549576271186439</v>
      </c>
      <c r="AF118" s="19">
        <f t="shared" si="114"/>
        <v>45.274788135593219</v>
      </c>
      <c r="AG118" s="20">
        <v>87.2</v>
      </c>
      <c r="AH118" s="19">
        <f t="shared" si="115"/>
        <v>43.6</v>
      </c>
      <c r="AI118" s="19">
        <f t="shared" si="116"/>
        <v>88.874788135593221</v>
      </c>
      <c r="AJ118" s="15" t="s">
        <v>45</v>
      </c>
    </row>
    <row r="119" spans="1:36" ht="25.5" customHeight="1">
      <c r="A119" s="3" t="s">
        <v>131</v>
      </c>
      <c r="B119" s="14" t="s">
        <v>309</v>
      </c>
      <c r="C119" s="23" t="s">
        <v>246</v>
      </c>
      <c r="D119" s="14">
        <v>2014052358</v>
      </c>
      <c r="E119" s="14" t="s">
        <v>117</v>
      </c>
      <c r="F119" s="14" t="s">
        <v>310</v>
      </c>
      <c r="G119" s="14" t="s">
        <v>55</v>
      </c>
      <c r="H119" s="14" t="s">
        <v>41</v>
      </c>
      <c r="I119" s="15" t="s">
        <v>284</v>
      </c>
      <c r="J119" s="14" t="s">
        <v>125</v>
      </c>
      <c r="K119" s="14" t="s">
        <v>81</v>
      </c>
      <c r="L119" s="23" t="s">
        <v>311</v>
      </c>
      <c r="M119" s="23"/>
      <c r="N119" s="14">
        <v>4</v>
      </c>
      <c r="O119" s="14">
        <v>2</v>
      </c>
      <c r="P119" s="17">
        <v>3.5714285714285712E-2</v>
      </c>
      <c r="Q119" s="18">
        <v>96.428571428571431</v>
      </c>
      <c r="R119" s="18">
        <v>38.571428571428577</v>
      </c>
      <c r="S119" s="14">
        <v>98.18</v>
      </c>
      <c r="T119" s="14">
        <v>5</v>
      </c>
      <c r="U119" s="17">
        <v>8.9285714285714288E-2</v>
      </c>
      <c r="V119" s="18">
        <v>91.071428571428569</v>
      </c>
      <c r="W119" s="18">
        <v>9.1071428571428577</v>
      </c>
      <c r="X119" s="14">
        <v>56</v>
      </c>
      <c r="Y119" s="14">
        <v>87</v>
      </c>
      <c r="Z119" s="18">
        <v>17.400000000000002</v>
      </c>
      <c r="AA119" s="14">
        <v>76</v>
      </c>
      <c r="AB119" s="18">
        <v>11.4</v>
      </c>
      <c r="AC119" s="14">
        <v>82.5</v>
      </c>
      <c r="AD119" s="21">
        <v>12.375</v>
      </c>
      <c r="AE119" s="19">
        <v>88.853571428571442</v>
      </c>
      <c r="AF119" s="19">
        <f t="shared" si="114"/>
        <v>44.426785714285721</v>
      </c>
      <c r="AG119" s="20">
        <v>86.6</v>
      </c>
      <c r="AH119" s="19">
        <f t="shared" si="115"/>
        <v>43.3</v>
      </c>
      <c r="AI119" s="19">
        <f t="shared" si="116"/>
        <v>87.726785714285711</v>
      </c>
      <c r="AJ119" s="15" t="s">
        <v>45</v>
      </c>
    </row>
    <row r="120" spans="1:36" ht="25.5" customHeight="1">
      <c r="A120" s="3" t="s">
        <v>131</v>
      </c>
      <c r="B120" s="14" t="s">
        <v>312</v>
      </c>
      <c r="C120" s="14" t="s">
        <v>37</v>
      </c>
      <c r="D120" s="14">
        <v>2014052324</v>
      </c>
      <c r="E120" s="14" t="s">
        <v>117</v>
      </c>
      <c r="F120" s="14" t="s">
        <v>158</v>
      </c>
      <c r="G120" s="14" t="s">
        <v>55</v>
      </c>
      <c r="H120" s="14" t="s">
        <v>41</v>
      </c>
      <c r="I120" s="15" t="s">
        <v>284</v>
      </c>
      <c r="J120" s="14" t="s">
        <v>131</v>
      </c>
      <c r="K120" s="14" t="s">
        <v>100</v>
      </c>
      <c r="L120" s="14"/>
      <c r="M120" s="14"/>
      <c r="N120" s="14">
        <v>3.99</v>
      </c>
      <c r="O120" s="14">
        <v>4</v>
      </c>
      <c r="P120" s="17">
        <v>4.3478260869565216E-2</v>
      </c>
      <c r="Q120" s="18">
        <v>95.652173913043484</v>
      </c>
      <c r="R120" s="18">
        <v>38.260869565217398</v>
      </c>
      <c r="S120" s="14">
        <v>99.11</v>
      </c>
      <c r="T120" s="14">
        <v>3</v>
      </c>
      <c r="U120" s="17">
        <v>3.2608695652173912E-2</v>
      </c>
      <c r="V120" s="18">
        <v>96.739130434782609</v>
      </c>
      <c r="W120" s="18">
        <v>9.6739130434782616</v>
      </c>
      <c r="X120" s="14">
        <v>92</v>
      </c>
      <c r="Y120" s="14">
        <v>86.5</v>
      </c>
      <c r="Z120" s="18">
        <v>17.3</v>
      </c>
      <c r="AA120" s="14">
        <v>66</v>
      </c>
      <c r="AB120" s="18">
        <v>9.9</v>
      </c>
      <c r="AC120" s="14">
        <v>72</v>
      </c>
      <c r="AD120" s="21">
        <v>10.799999999999999</v>
      </c>
      <c r="AE120" s="19">
        <v>85.934782608695656</v>
      </c>
      <c r="AF120" s="19">
        <f t="shared" si="114"/>
        <v>42.967391304347828</v>
      </c>
      <c r="AG120" s="20">
        <v>88</v>
      </c>
      <c r="AH120" s="19">
        <f t="shared" si="115"/>
        <v>44</v>
      </c>
      <c r="AI120" s="19">
        <f t="shared" si="116"/>
        <v>86.967391304347828</v>
      </c>
      <c r="AJ120" s="15" t="s">
        <v>45</v>
      </c>
    </row>
    <row r="121" spans="1:36" ht="25.5" customHeight="1">
      <c r="A121" s="3" t="s">
        <v>131</v>
      </c>
      <c r="B121" s="14" t="s">
        <v>313</v>
      </c>
      <c r="C121" s="23" t="s">
        <v>314</v>
      </c>
      <c r="D121" s="14">
        <v>2014053850</v>
      </c>
      <c r="E121" s="14" t="s">
        <v>69</v>
      </c>
      <c r="F121" s="14" t="s">
        <v>70</v>
      </c>
      <c r="G121" s="14" t="s">
        <v>71</v>
      </c>
      <c r="H121" s="14" t="s">
        <v>41</v>
      </c>
      <c r="I121" s="15" t="s">
        <v>284</v>
      </c>
      <c r="J121" s="14" t="s">
        <v>81</v>
      </c>
      <c r="K121" s="14" t="s">
        <v>131</v>
      </c>
      <c r="L121" s="14"/>
      <c r="M121" s="14"/>
      <c r="N121" s="14">
        <v>3.35</v>
      </c>
      <c r="O121" s="14">
        <v>16</v>
      </c>
      <c r="P121" s="17">
        <v>0.26666666666666666</v>
      </c>
      <c r="Q121" s="18">
        <v>73.333333333333343</v>
      </c>
      <c r="R121" s="18">
        <v>29.333333333333339</v>
      </c>
      <c r="S121" s="14">
        <v>90.84</v>
      </c>
      <c r="T121" s="14">
        <v>15</v>
      </c>
      <c r="U121" s="17">
        <v>0.25</v>
      </c>
      <c r="V121" s="18">
        <v>75</v>
      </c>
      <c r="W121" s="18">
        <v>7.5</v>
      </c>
      <c r="X121" s="14">
        <v>60</v>
      </c>
      <c r="Y121" s="14">
        <v>86.5</v>
      </c>
      <c r="Z121" s="18">
        <v>17.3</v>
      </c>
      <c r="AA121" s="14">
        <v>62</v>
      </c>
      <c r="AB121" s="18">
        <v>9.2999999999999989</v>
      </c>
      <c r="AC121" s="14">
        <v>74</v>
      </c>
      <c r="AD121" s="21">
        <v>11.1</v>
      </c>
      <c r="AE121" s="19">
        <v>74.533333333333331</v>
      </c>
      <c r="AF121" s="19">
        <f t="shared" si="114"/>
        <v>37.266666666666666</v>
      </c>
      <c r="AG121" s="20">
        <v>87.4</v>
      </c>
      <c r="AH121" s="19">
        <f t="shared" si="115"/>
        <v>43.7</v>
      </c>
      <c r="AI121" s="19">
        <f t="shared" si="116"/>
        <v>80.966666666666669</v>
      </c>
      <c r="AJ121" s="15" t="s">
        <v>45</v>
      </c>
    </row>
    <row r="122" spans="1:36" ht="25.5" customHeight="1">
      <c r="A122" s="3" t="s">
        <v>131</v>
      </c>
      <c r="B122" s="14" t="s">
        <v>315</v>
      </c>
      <c r="C122" s="14" t="s">
        <v>37</v>
      </c>
      <c r="D122" s="14">
        <v>2014051078</v>
      </c>
      <c r="E122" s="14" t="s">
        <v>110</v>
      </c>
      <c r="F122" s="14" t="s">
        <v>316</v>
      </c>
      <c r="G122" s="14" t="s">
        <v>40</v>
      </c>
      <c r="H122" s="14" t="s">
        <v>41</v>
      </c>
      <c r="I122" s="15" t="s">
        <v>284</v>
      </c>
      <c r="J122" s="14" t="s">
        <v>131</v>
      </c>
      <c r="K122" s="14" t="s">
        <v>135</v>
      </c>
      <c r="L122" s="14"/>
      <c r="M122" s="14"/>
      <c r="N122" s="14">
        <v>3.18</v>
      </c>
      <c r="O122" s="14">
        <v>15</v>
      </c>
      <c r="P122" s="17">
        <v>0.33333333333333331</v>
      </c>
      <c r="Q122" s="18">
        <v>66.666666666666671</v>
      </c>
      <c r="R122" s="18">
        <v>26.666666666666671</v>
      </c>
      <c r="S122" s="14">
        <v>108.37</v>
      </c>
      <c r="T122" s="14">
        <v>5</v>
      </c>
      <c r="U122" s="17">
        <v>0.1111111111111111</v>
      </c>
      <c r="V122" s="18">
        <v>88.888888888888886</v>
      </c>
      <c r="W122" s="18">
        <v>8.8888888888888893</v>
      </c>
      <c r="X122" s="14">
        <v>45</v>
      </c>
      <c r="Y122" s="14">
        <v>72</v>
      </c>
      <c r="Z122" s="18">
        <v>14.4</v>
      </c>
      <c r="AA122" s="14">
        <v>58</v>
      </c>
      <c r="AB122" s="18">
        <v>8.6999999999999993</v>
      </c>
      <c r="AC122" s="14">
        <v>74.5</v>
      </c>
      <c r="AD122" s="21">
        <v>11.174999999999999</v>
      </c>
      <c r="AE122" s="19">
        <v>69.830555555555549</v>
      </c>
      <c r="AF122" s="19">
        <f t="shared" si="114"/>
        <v>34.915277777777774</v>
      </c>
      <c r="AG122" s="20">
        <v>90</v>
      </c>
      <c r="AH122" s="19">
        <f t="shared" si="115"/>
        <v>45</v>
      </c>
      <c r="AI122" s="19">
        <f t="shared" si="116"/>
        <v>79.915277777777774</v>
      </c>
      <c r="AJ122" s="15" t="s">
        <v>45</v>
      </c>
    </row>
    <row r="123" spans="1:36" ht="25.5" customHeight="1">
      <c r="A123" s="3" t="s">
        <v>131</v>
      </c>
      <c r="B123" s="14" t="s">
        <v>317</v>
      </c>
      <c r="C123" s="14" t="s">
        <v>37</v>
      </c>
      <c r="D123" s="14">
        <v>2014050607</v>
      </c>
      <c r="E123" s="14" t="s">
        <v>90</v>
      </c>
      <c r="F123" s="14" t="s">
        <v>74</v>
      </c>
      <c r="G123" s="14" t="s">
        <v>40</v>
      </c>
      <c r="H123" s="14" t="s">
        <v>41</v>
      </c>
      <c r="I123" s="15" t="s">
        <v>284</v>
      </c>
      <c r="J123" s="14" t="s">
        <v>131</v>
      </c>
      <c r="K123" s="28" t="s">
        <v>92</v>
      </c>
      <c r="L123" s="28"/>
      <c r="M123" s="28"/>
      <c r="N123" s="14">
        <v>3.06</v>
      </c>
      <c r="O123" s="16">
        <v>28</v>
      </c>
      <c r="P123" s="17">
        <v>0.3783783783783784</v>
      </c>
      <c r="Q123" s="18">
        <v>62.162162162162161</v>
      </c>
      <c r="R123" s="18">
        <v>24.864864864864867</v>
      </c>
      <c r="S123" s="14">
        <v>90.19</v>
      </c>
      <c r="T123" s="14">
        <v>27</v>
      </c>
      <c r="U123" s="17">
        <v>0.36486486486486486</v>
      </c>
      <c r="V123" s="18">
        <v>63.513513513513509</v>
      </c>
      <c r="W123" s="18">
        <v>6.3513513513513509</v>
      </c>
      <c r="X123" s="14">
        <v>74</v>
      </c>
      <c r="Y123" s="14">
        <v>81.5</v>
      </c>
      <c r="Z123" s="18">
        <v>16.3</v>
      </c>
      <c r="AA123" s="14">
        <v>72</v>
      </c>
      <c r="AB123" s="18">
        <v>10.799999999999999</v>
      </c>
      <c r="AC123" s="14">
        <v>91.5</v>
      </c>
      <c r="AD123" s="21">
        <v>13.725</v>
      </c>
      <c r="AE123" s="19">
        <v>72.041216216216213</v>
      </c>
      <c r="AF123" s="19">
        <f t="shared" si="114"/>
        <v>36.020608108108107</v>
      </c>
      <c r="AG123" s="20">
        <v>87.6</v>
      </c>
      <c r="AH123" s="19">
        <f t="shared" si="115"/>
        <v>43.8</v>
      </c>
      <c r="AI123" s="19">
        <f t="shared" si="116"/>
        <v>79.820608108108104</v>
      </c>
      <c r="AJ123" s="15" t="s">
        <v>171</v>
      </c>
    </row>
    <row r="124" spans="1:36" ht="25.5" customHeight="1">
      <c r="A124" s="3" t="s">
        <v>131</v>
      </c>
      <c r="B124" s="41" t="s">
        <v>318</v>
      </c>
      <c r="C124" s="41" t="s">
        <v>204</v>
      </c>
      <c r="D124" s="41">
        <v>2014057650</v>
      </c>
      <c r="E124" s="30" t="s">
        <v>114</v>
      </c>
      <c r="F124" s="30" t="s">
        <v>54</v>
      </c>
      <c r="G124" s="30" t="s">
        <v>40</v>
      </c>
      <c r="H124" s="30" t="s">
        <v>170</v>
      </c>
      <c r="I124" s="15" t="s">
        <v>284</v>
      </c>
      <c r="J124" s="37" t="s">
        <v>166</v>
      </c>
      <c r="K124" s="30" t="s">
        <v>131</v>
      </c>
      <c r="L124" s="30"/>
      <c r="M124" s="30"/>
      <c r="N124" s="37">
        <v>2.72</v>
      </c>
      <c r="O124" s="42">
        <v>59</v>
      </c>
      <c r="P124" s="17">
        <f>O124/X124</f>
        <v>0.42753623188405798</v>
      </c>
      <c r="Q124" s="18">
        <f>(1-P124)*100</f>
        <v>57.246376811594203</v>
      </c>
      <c r="R124" s="18">
        <f>Q124*0.4</f>
        <v>22.898550724637683</v>
      </c>
      <c r="S124" s="20">
        <v>92.59</v>
      </c>
      <c r="T124" s="20">
        <v>23</v>
      </c>
      <c r="U124" s="17">
        <f>T124/X124</f>
        <v>0.16666666666666666</v>
      </c>
      <c r="V124" s="18">
        <f>(1-U124)*100</f>
        <v>83.333333333333343</v>
      </c>
      <c r="W124" s="18">
        <f>V124*0.1</f>
        <v>8.3333333333333339</v>
      </c>
      <c r="X124" s="37">
        <v>138</v>
      </c>
      <c r="Y124" s="20">
        <v>84</v>
      </c>
      <c r="Z124" s="18">
        <f>Y124*0.2</f>
        <v>16.8</v>
      </c>
      <c r="AA124" s="14">
        <v>62</v>
      </c>
      <c r="AB124" s="18">
        <f>AA124*0.15</f>
        <v>9.2999999999999989</v>
      </c>
      <c r="AC124" s="14">
        <v>76.5</v>
      </c>
      <c r="AD124" s="21">
        <f>AC124*0.15</f>
        <v>11.475</v>
      </c>
      <c r="AE124" s="19">
        <f>R124+W124+Z124+AB124+AD124</f>
        <v>68.806884057971004</v>
      </c>
      <c r="AF124" s="19">
        <f t="shared" si="114"/>
        <v>34.403442028985502</v>
      </c>
      <c r="AG124" s="20">
        <v>88.8</v>
      </c>
      <c r="AH124" s="19">
        <f t="shared" si="115"/>
        <v>44.4</v>
      </c>
      <c r="AI124" s="19">
        <f t="shared" si="116"/>
        <v>78.803442028985501</v>
      </c>
      <c r="AJ124" s="30" t="s">
        <v>171</v>
      </c>
    </row>
    <row r="125" spans="1:36" ht="25.5" customHeight="1">
      <c r="A125" s="3" t="s">
        <v>131</v>
      </c>
      <c r="B125" s="3" t="s">
        <v>319</v>
      </c>
      <c r="C125" s="3" t="s">
        <v>204</v>
      </c>
      <c r="D125" s="3">
        <v>2014056510</v>
      </c>
      <c r="E125" s="3" t="s">
        <v>38</v>
      </c>
      <c r="F125" s="3" t="s">
        <v>208</v>
      </c>
      <c r="G125" s="3" t="s">
        <v>40</v>
      </c>
      <c r="H125" s="3" t="s">
        <v>170</v>
      </c>
      <c r="I125" s="15" t="s">
        <v>284</v>
      </c>
      <c r="J125" s="43" t="s">
        <v>141</v>
      </c>
      <c r="K125" s="3" t="s">
        <v>131</v>
      </c>
      <c r="L125" s="3"/>
      <c r="M125" s="3"/>
      <c r="N125" s="43">
        <v>3.5</v>
      </c>
      <c r="O125" s="44">
        <v>35</v>
      </c>
      <c r="P125" s="17">
        <f>O125/X125</f>
        <v>0.39325842696629215</v>
      </c>
      <c r="Q125" s="18">
        <f>(1-P125)*100</f>
        <v>60.674157303370777</v>
      </c>
      <c r="R125" s="18">
        <f>Q125*0.4</f>
        <v>24.269662921348313</v>
      </c>
      <c r="S125" s="14">
        <v>93.08</v>
      </c>
      <c r="T125" s="14">
        <v>19</v>
      </c>
      <c r="U125" s="17">
        <f>T125/X125</f>
        <v>0.21348314606741572</v>
      </c>
      <c r="V125" s="18">
        <f>(1-U125)*100</f>
        <v>78.651685393258433</v>
      </c>
      <c r="W125" s="18">
        <f>V125*0.1</f>
        <v>7.8651685393258433</v>
      </c>
      <c r="X125" s="33">
        <v>89</v>
      </c>
      <c r="Y125" s="14">
        <v>95</v>
      </c>
      <c r="Z125" s="18">
        <f>Y125*0.2</f>
        <v>19</v>
      </c>
      <c r="AA125" s="14">
        <v>50</v>
      </c>
      <c r="AB125" s="18">
        <f>AA125*0.15</f>
        <v>7.5</v>
      </c>
      <c r="AC125" s="14">
        <v>71</v>
      </c>
      <c r="AD125" s="21">
        <f>AC125*0.15</f>
        <v>10.65</v>
      </c>
      <c r="AE125" s="19">
        <f>R125+W125+Z125+AB125+AD125</f>
        <v>69.284831460674155</v>
      </c>
      <c r="AF125" s="19">
        <f t="shared" si="114"/>
        <v>34.642415730337078</v>
      </c>
      <c r="AG125" s="20">
        <v>88.2</v>
      </c>
      <c r="AH125" s="19">
        <f t="shared" si="115"/>
        <v>44.1</v>
      </c>
      <c r="AI125" s="19">
        <f t="shared" si="116"/>
        <v>78.742415730337086</v>
      </c>
      <c r="AJ125" s="15" t="s">
        <v>45</v>
      </c>
    </row>
    <row r="126" spans="1:36" ht="25.5" customHeight="1">
      <c r="A126" s="14" t="s">
        <v>131</v>
      </c>
      <c r="B126" s="47" t="s">
        <v>349</v>
      </c>
      <c r="C126" s="49" t="s">
        <v>350</v>
      </c>
      <c r="D126" s="47">
        <v>2014052349</v>
      </c>
      <c r="E126" s="14" t="s">
        <v>117</v>
      </c>
      <c r="F126" s="14" t="s">
        <v>130</v>
      </c>
      <c r="G126" s="47" t="s">
        <v>55</v>
      </c>
      <c r="H126" s="47" t="s">
        <v>41</v>
      </c>
      <c r="I126" s="15" t="s">
        <v>284</v>
      </c>
      <c r="J126" s="14" t="s">
        <v>125</v>
      </c>
      <c r="K126" s="33" t="s">
        <v>193</v>
      </c>
      <c r="L126" s="33"/>
      <c r="M126" s="28" t="s">
        <v>351</v>
      </c>
      <c r="N126" s="47">
        <v>4.0199999999999996</v>
      </c>
      <c r="O126" s="50">
        <v>1</v>
      </c>
      <c r="P126" s="51">
        <v>1.7857142857142856E-2</v>
      </c>
      <c r="Q126" s="52">
        <v>98.214285714285708</v>
      </c>
      <c r="R126" s="52">
        <v>39.285714285714285</v>
      </c>
      <c r="S126" s="47">
        <v>98.35</v>
      </c>
      <c r="T126" s="47">
        <v>3</v>
      </c>
      <c r="U126" s="51">
        <v>5.3571428571428568E-2</v>
      </c>
      <c r="V126" s="52">
        <v>94.642857142857139</v>
      </c>
      <c r="W126" s="52">
        <v>9.4642857142857135</v>
      </c>
      <c r="X126" s="47">
        <v>56</v>
      </c>
      <c r="Y126" s="47">
        <v>88</v>
      </c>
      <c r="Z126" s="52">
        <v>17.600000000000001</v>
      </c>
      <c r="AA126" s="47">
        <v>83</v>
      </c>
      <c r="AB126" s="52">
        <v>12.45</v>
      </c>
      <c r="AC126" s="47">
        <v>86</v>
      </c>
      <c r="AD126" s="53">
        <v>12.9</v>
      </c>
      <c r="AE126" s="54">
        <v>91.7</v>
      </c>
      <c r="AF126" s="54">
        <f>AE126*0.5</f>
        <v>45.85</v>
      </c>
      <c r="AG126" s="55">
        <v>86.2</v>
      </c>
      <c r="AH126" s="54">
        <f>AG126*0.5</f>
        <v>43.1</v>
      </c>
      <c r="AI126" s="54">
        <f>AF126+AH126</f>
        <v>88.95</v>
      </c>
      <c r="AJ126" s="48" t="s">
        <v>171</v>
      </c>
    </row>
    <row r="127" spans="1:36" ht="25.5" customHeight="1">
      <c r="A127" s="5" t="s">
        <v>321</v>
      </c>
      <c r="B127" s="14" t="s">
        <v>322</v>
      </c>
      <c r="C127" s="14" t="s">
        <v>37</v>
      </c>
      <c r="D127" s="14">
        <v>2014053524</v>
      </c>
      <c r="E127" s="14" t="s">
        <v>86</v>
      </c>
      <c r="F127" s="14" t="s">
        <v>323</v>
      </c>
      <c r="G127" s="14" t="s">
        <v>40</v>
      </c>
      <c r="H127" s="14" t="s">
        <v>41</v>
      </c>
      <c r="I127" s="15" t="s">
        <v>284</v>
      </c>
      <c r="J127" s="14" t="s">
        <v>62</v>
      </c>
      <c r="K127" s="14" t="s">
        <v>256</v>
      </c>
      <c r="L127" s="14"/>
      <c r="M127" s="14"/>
      <c r="N127" s="14">
        <v>4.05</v>
      </c>
      <c r="O127" s="16">
        <v>2</v>
      </c>
      <c r="P127" s="17">
        <v>6.25E-2</v>
      </c>
      <c r="Q127" s="18">
        <v>93.75</v>
      </c>
      <c r="R127" s="18">
        <v>37.5</v>
      </c>
      <c r="S127" s="14">
        <v>97.86</v>
      </c>
      <c r="T127" s="14">
        <v>6</v>
      </c>
      <c r="U127" s="17">
        <v>0.1875</v>
      </c>
      <c r="V127" s="18">
        <v>81.25</v>
      </c>
      <c r="W127" s="18">
        <v>8.125</v>
      </c>
      <c r="X127" s="14">
        <v>32</v>
      </c>
      <c r="Y127" s="14">
        <v>84.5</v>
      </c>
      <c r="Z127" s="18">
        <v>16.900000000000002</v>
      </c>
      <c r="AA127" s="14">
        <v>89</v>
      </c>
      <c r="AB127" s="18">
        <v>13.35</v>
      </c>
      <c r="AC127" s="14">
        <v>82.5</v>
      </c>
      <c r="AD127" s="21">
        <v>12.375</v>
      </c>
      <c r="AE127" s="19">
        <v>88.25</v>
      </c>
      <c r="AF127" s="19">
        <f t="shared" ref="AF127:AF131" si="117">AE127*0.5</f>
        <v>44.125</v>
      </c>
      <c r="AG127" s="20">
        <v>89.8</v>
      </c>
      <c r="AH127" s="19">
        <f t="shared" si="38"/>
        <v>44.9</v>
      </c>
      <c r="AI127" s="19">
        <f t="shared" si="39"/>
        <v>89.025000000000006</v>
      </c>
      <c r="AJ127" s="15" t="s">
        <v>75</v>
      </c>
    </row>
    <row r="128" spans="1:36" ht="25.5" customHeight="1">
      <c r="A128" s="3" t="s">
        <v>277</v>
      </c>
      <c r="B128" s="14" t="s">
        <v>324</v>
      </c>
      <c r="C128" s="14" t="s">
        <v>37</v>
      </c>
      <c r="D128" s="14">
        <v>2014053948</v>
      </c>
      <c r="E128" s="14" t="s">
        <v>53</v>
      </c>
      <c r="F128" s="14" t="s">
        <v>74</v>
      </c>
      <c r="G128" s="14" t="s">
        <v>55</v>
      </c>
      <c r="H128" s="14" t="s">
        <v>41</v>
      </c>
      <c r="I128" s="15" t="s">
        <v>284</v>
      </c>
      <c r="J128" s="14" t="s">
        <v>277</v>
      </c>
      <c r="K128" s="14" t="s">
        <v>66</v>
      </c>
      <c r="L128" s="14"/>
      <c r="M128" s="14"/>
      <c r="N128" s="14">
        <v>3.91</v>
      </c>
      <c r="O128" s="16">
        <v>3</v>
      </c>
      <c r="P128" s="17">
        <v>4.1666666666666664E-2</v>
      </c>
      <c r="Q128" s="18">
        <v>95.833333333333343</v>
      </c>
      <c r="R128" s="18">
        <v>38.333333333333336</v>
      </c>
      <c r="S128" s="14">
        <v>93.73</v>
      </c>
      <c r="T128" s="14">
        <v>7</v>
      </c>
      <c r="U128" s="17">
        <v>9.7222222222222224E-2</v>
      </c>
      <c r="V128" s="18">
        <v>90.277777777777786</v>
      </c>
      <c r="W128" s="18">
        <v>9.0277777777777786</v>
      </c>
      <c r="X128" s="14">
        <v>72</v>
      </c>
      <c r="Y128" s="14">
        <v>90.5</v>
      </c>
      <c r="Z128" s="18">
        <v>18.100000000000001</v>
      </c>
      <c r="AA128" s="14">
        <v>83</v>
      </c>
      <c r="AB128" s="18">
        <v>12.45</v>
      </c>
      <c r="AC128" s="14">
        <v>90</v>
      </c>
      <c r="AD128" s="21">
        <v>13.5</v>
      </c>
      <c r="AE128" s="19">
        <v>91.411111111111111</v>
      </c>
      <c r="AF128" s="19">
        <f t="shared" si="117"/>
        <v>45.705555555555556</v>
      </c>
      <c r="AG128" s="20">
        <v>88.4</v>
      </c>
      <c r="AH128" s="19">
        <f t="shared" si="38"/>
        <v>44.2</v>
      </c>
      <c r="AI128" s="19">
        <f t="shared" si="39"/>
        <v>89.905555555555566</v>
      </c>
      <c r="AJ128" s="15" t="s">
        <v>59</v>
      </c>
    </row>
    <row r="129" spans="1:36" ht="25.5" customHeight="1">
      <c r="A129" s="3" t="s">
        <v>277</v>
      </c>
      <c r="B129" s="14" t="s">
        <v>325</v>
      </c>
      <c r="C129" s="14" t="s">
        <v>37</v>
      </c>
      <c r="D129" s="14">
        <v>2014052769</v>
      </c>
      <c r="E129" s="14" t="s">
        <v>69</v>
      </c>
      <c r="F129" s="14" t="s">
        <v>208</v>
      </c>
      <c r="G129" s="14" t="s">
        <v>71</v>
      </c>
      <c r="H129" s="14" t="s">
        <v>41</v>
      </c>
      <c r="I129" s="15" t="s">
        <v>284</v>
      </c>
      <c r="J129" s="14" t="s">
        <v>277</v>
      </c>
      <c r="K129" s="14" t="s">
        <v>326</v>
      </c>
      <c r="L129" s="14"/>
      <c r="M129" s="14"/>
      <c r="N129" s="14">
        <v>3.99</v>
      </c>
      <c r="O129" s="16">
        <v>1</v>
      </c>
      <c r="P129" s="17">
        <v>1.6666666666666666E-2</v>
      </c>
      <c r="Q129" s="18">
        <v>98.333333333333329</v>
      </c>
      <c r="R129" s="18">
        <v>39.333333333333336</v>
      </c>
      <c r="S129" s="14">
        <v>93.46</v>
      </c>
      <c r="T129" s="14">
        <v>6</v>
      </c>
      <c r="U129" s="17">
        <v>0.1</v>
      </c>
      <c r="V129" s="18">
        <v>90</v>
      </c>
      <c r="W129" s="18">
        <v>9</v>
      </c>
      <c r="X129" s="14">
        <v>60</v>
      </c>
      <c r="Y129" s="14">
        <v>94.5</v>
      </c>
      <c r="Z129" s="18">
        <v>18.900000000000002</v>
      </c>
      <c r="AA129" s="14">
        <v>80</v>
      </c>
      <c r="AB129" s="18">
        <v>12</v>
      </c>
      <c r="AC129" s="14">
        <v>80.5</v>
      </c>
      <c r="AD129" s="21">
        <v>12.074999999999999</v>
      </c>
      <c r="AE129" s="19">
        <v>91.308333333333337</v>
      </c>
      <c r="AF129" s="19">
        <f t="shared" si="117"/>
        <v>45.654166666666669</v>
      </c>
      <c r="AG129" s="20">
        <v>87.8</v>
      </c>
      <c r="AH129" s="19">
        <f t="shared" si="38"/>
        <v>43.9</v>
      </c>
      <c r="AI129" s="19">
        <f t="shared" si="39"/>
        <v>89.554166666666674</v>
      </c>
      <c r="AJ129" s="15" t="s">
        <v>59</v>
      </c>
    </row>
    <row r="130" spans="1:36" ht="25.5" customHeight="1">
      <c r="A130" s="3" t="s">
        <v>277</v>
      </c>
      <c r="B130" s="14" t="s">
        <v>327</v>
      </c>
      <c r="C130" s="14" t="s">
        <v>37</v>
      </c>
      <c r="D130" s="14">
        <v>2014053046</v>
      </c>
      <c r="E130" s="14" t="s">
        <v>90</v>
      </c>
      <c r="F130" s="14" t="s">
        <v>275</v>
      </c>
      <c r="G130" s="14" t="s">
        <v>40</v>
      </c>
      <c r="H130" s="14" t="s">
        <v>41</v>
      </c>
      <c r="I130" s="15" t="s">
        <v>284</v>
      </c>
      <c r="J130" s="14" t="s">
        <v>277</v>
      </c>
      <c r="K130" s="14" t="s">
        <v>328</v>
      </c>
      <c r="L130" s="14"/>
      <c r="M130" s="14"/>
      <c r="N130" s="14">
        <v>3.98</v>
      </c>
      <c r="O130" s="16">
        <v>2</v>
      </c>
      <c r="P130" s="17">
        <v>7.6923076923076927E-2</v>
      </c>
      <c r="Q130" s="18">
        <v>92.307692307692307</v>
      </c>
      <c r="R130" s="18">
        <v>36.923076923076927</v>
      </c>
      <c r="S130" s="14">
        <v>97.9</v>
      </c>
      <c r="T130" s="14">
        <v>4</v>
      </c>
      <c r="U130" s="17">
        <v>0.15384615384615385</v>
      </c>
      <c r="V130" s="18">
        <v>84.615384615384613</v>
      </c>
      <c r="W130" s="18">
        <v>8.4615384615384617</v>
      </c>
      <c r="X130" s="14">
        <v>26</v>
      </c>
      <c r="Y130" s="14">
        <v>88.75</v>
      </c>
      <c r="Z130" s="18">
        <v>17.75</v>
      </c>
      <c r="AA130" s="14">
        <v>77</v>
      </c>
      <c r="AB130" s="18">
        <v>11.549999999999999</v>
      </c>
      <c r="AC130" s="14">
        <v>90</v>
      </c>
      <c r="AD130" s="21">
        <v>13.5</v>
      </c>
      <c r="AE130" s="19">
        <v>88.184615384615384</v>
      </c>
      <c r="AF130" s="19">
        <f t="shared" si="117"/>
        <v>44.092307692307692</v>
      </c>
      <c r="AG130" s="20">
        <v>85.8</v>
      </c>
      <c r="AH130" s="19">
        <f t="shared" si="38"/>
        <v>42.9</v>
      </c>
      <c r="AI130" s="19">
        <f t="shared" si="39"/>
        <v>86.992307692307691</v>
      </c>
      <c r="AJ130" s="15" t="s">
        <v>59</v>
      </c>
    </row>
    <row r="131" spans="1:36" ht="25.5" customHeight="1">
      <c r="A131" s="14" t="s">
        <v>277</v>
      </c>
      <c r="B131" s="14" t="s">
        <v>329</v>
      </c>
      <c r="C131" s="14" t="s">
        <v>37</v>
      </c>
      <c r="D131" s="14">
        <v>2014050408</v>
      </c>
      <c r="E131" s="14" t="s">
        <v>64</v>
      </c>
      <c r="F131" s="14" t="s">
        <v>175</v>
      </c>
      <c r="G131" s="14" t="s">
        <v>40</v>
      </c>
      <c r="H131" s="14" t="s">
        <v>41</v>
      </c>
      <c r="I131" s="15" t="s">
        <v>284</v>
      </c>
      <c r="J131" s="14" t="s">
        <v>277</v>
      </c>
      <c r="K131" s="14" t="s">
        <v>326</v>
      </c>
      <c r="L131" s="14"/>
      <c r="M131" s="14"/>
      <c r="N131" s="14">
        <v>3.49</v>
      </c>
      <c r="O131" s="16">
        <v>23</v>
      </c>
      <c r="P131" s="17">
        <v>0.2839506172839506</v>
      </c>
      <c r="Q131" s="18">
        <v>71.604938271604951</v>
      </c>
      <c r="R131" s="18">
        <v>28.641975308641982</v>
      </c>
      <c r="S131" s="14">
        <v>95.54</v>
      </c>
      <c r="T131" s="14">
        <v>16</v>
      </c>
      <c r="U131" s="17">
        <v>0.19753086419753085</v>
      </c>
      <c r="V131" s="18">
        <v>80.246913580246911</v>
      </c>
      <c r="W131" s="18">
        <v>8.0246913580246915</v>
      </c>
      <c r="X131" s="14">
        <v>81</v>
      </c>
      <c r="Y131" s="14">
        <v>88</v>
      </c>
      <c r="Z131" s="18">
        <v>17.600000000000001</v>
      </c>
      <c r="AA131" s="14">
        <v>84</v>
      </c>
      <c r="AB131" s="18">
        <v>12.6</v>
      </c>
      <c r="AC131" s="14">
        <v>80.5</v>
      </c>
      <c r="AD131" s="21">
        <v>12.074999999999999</v>
      </c>
      <c r="AE131" s="19">
        <v>78.941666666666677</v>
      </c>
      <c r="AF131" s="19">
        <f t="shared" si="117"/>
        <v>39.470833333333339</v>
      </c>
      <c r="AG131" s="20">
        <v>87.2</v>
      </c>
      <c r="AH131" s="19">
        <f t="shared" si="38"/>
        <v>43.6</v>
      </c>
      <c r="AI131" s="19">
        <f t="shared" si="39"/>
        <v>83.07083333333334</v>
      </c>
      <c r="AJ131" s="15" t="s">
        <v>330</v>
      </c>
    </row>
  </sheetData>
  <autoFilter ref="A2:AJ131"/>
  <mergeCells count="1">
    <mergeCell ref="A1:AJ1"/>
  </mergeCells>
  <phoneticPr fontId="2" type="noConversion"/>
  <pageMargins left="0.7" right="0.7" top="0.75" bottom="0.75" header="0.3" footer="0.3"/>
  <pageSetup paperSize="9" scale="3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谭思思</dc:creator>
  <cp:lastModifiedBy>谭思思</cp:lastModifiedBy>
  <cp:lastPrinted>2016-03-31T04:10:24Z</cp:lastPrinted>
  <dcterms:created xsi:type="dcterms:W3CDTF">2016-03-29T01:58:36Z</dcterms:created>
  <dcterms:modified xsi:type="dcterms:W3CDTF">2016-03-31T08:48:37Z</dcterms:modified>
</cp:coreProperties>
</file>